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n.brown\Documents\"/>
    </mc:Choice>
  </mc:AlternateContent>
  <xr:revisionPtr revIDLastSave="0" documentId="8_{205A103D-22F0-4C7C-8D78-84C97A57957A}" xr6:coauthVersionLast="47" xr6:coauthVersionMax="47" xr10:uidLastSave="{00000000-0000-0000-0000-000000000000}"/>
  <bookViews>
    <workbookView xWindow="-120" yWindow="-120" windowWidth="29040" windowHeight="15720" activeTab="1" xr2:uid="{C78CE983-CB51-4BD1-A258-0C1CED217775}"/>
  </bookViews>
  <sheets>
    <sheet name="OLD" sheetId="4" r:id="rId1"/>
    <sheet name="NEW" sheetId="1"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4" i="1"/>
  <c r="G25" i="1"/>
  <c r="G26" i="1"/>
  <c r="G27" i="1"/>
  <c r="G28" i="1"/>
  <c r="H5" i="1"/>
  <c r="H4" i="1"/>
  <c r="H3" i="1"/>
  <c r="F5" i="1"/>
  <c r="G5" i="1" s="1"/>
  <c r="F4" i="1"/>
  <c r="G4" i="1" s="1"/>
  <c r="F3" i="1"/>
  <c r="G3" i="1" s="1"/>
  <c r="H25" i="1"/>
  <c r="H24" i="1"/>
  <c r="H23" i="1"/>
  <c r="H22" i="1"/>
  <c r="H20" i="1"/>
  <c r="H19" i="1"/>
  <c r="H18" i="1"/>
  <c r="H17" i="1"/>
  <c r="H15" i="1"/>
  <c r="H14" i="1"/>
  <c r="H13" i="1"/>
  <c r="H12" i="1"/>
  <c r="H10" i="1"/>
  <c r="H9" i="1"/>
  <c r="H8" i="1"/>
  <c r="H7" i="1"/>
  <c r="F25" i="1"/>
  <c r="F24" i="1"/>
  <c r="F23" i="1"/>
  <c r="F22" i="1"/>
  <c r="F20" i="1"/>
  <c r="F19" i="1"/>
  <c r="G19" i="1" s="1"/>
  <c r="F18" i="1"/>
  <c r="F17" i="1"/>
  <c r="F15" i="1"/>
  <c r="F14" i="1"/>
  <c r="F13" i="1"/>
  <c r="G13" i="1" s="1"/>
  <c r="F12" i="1"/>
  <c r="G12" i="1" s="1"/>
  <c r="F7" i="1"/>
  <c r="G7" i="1" s="1"/>
  <c r="F8" i="1"/>
  <c r="G8" i="1" s="1"/>
  <c r="F9" i="1"/>
  <c r="G9" i="1" s="1"/>
  <c r="G20" i="1"/>
  <c r="G15" i="1"/>
  <c r="F10" i="1"/>
  <c r="G10" i="1" s="1"/>
  <c r="E28" i="1"/>
  <c r="E27" i="1"/>
  <c r="E26" i="1"/>
  <c r="E25" i="1"/>
  <c r="E24" i="1"/>
  <c r="E23" i="1"/>
  <c r="E22" i="1"/>
  <c r="E21" i="1"/>
  <c r="E20" i="1"/>
  <c r="E19" i="1"/>
  <c r="E18" i="1"/>
  <c r="E17" i="1"/>
  <c r="E16" i="1"/>
  <c r="E15" i="1"/>
  <c r="E14" i="1"/>
  <c r="E13" i="1"/>
  <c r="E12" i="1"/>
  <c r="E11" i="1"/>
  <c r="E10" i="1"/>
  <c r="E9" i="1"/>
  <c r="E8" i="1"/>
  <c r="E7" i="1"/>
  <c r="E6" i="1"/>
  <c r="E5" i="1"/>
  <c r="E4" i="1"/>
  <c r="E3" i="1"/>
  <c r="A25" i="1"/>
  <c r="A26" i="1" s="1"/>
  <c r="A27" i="1" s="1"/>
  <c r="A28" i="1" s="1"/>
  <c r="F25" i="4"/>
  <c r="F24" i="4"/>
  <c r="F23" i="4"/>
  <c r="F22" i="4"/>
  <c r="F21" i="4"/>
  <c r="F20" i="4"/>
  <c r="F19" i="4"/>
  <c r="F18" i="4"/>
  <c r="F17" i="4"/>
  <c r="F16" i="4"/>
  <c r="F15" i="4"/>
  <c r="F14" i="4"/>
  <c r="F13" i="4"/>
  <c r="F12" i="4"/>
  <c r="F11" i="4"/>
  <c r="F10" i="4"/>
  <c r="F9" i="4"/>
  <c r="F8" i="4"/>
  <c r="F7" i="4"/>
  <c r="F6" i="4"/>
  <c r="H5" i="4"/>
  <c r="F5" i="4"/>
  <c r="H4" i="4"/>
  <c r="F4" i="4"/>
  <c r="H3" i="4"/>
  <c r="F3" i="4"/>
  <c r="G22" i="1"/>
  <c r="G21" i="1"/>
  <c r="G18" i="1"/>
  <c r="G17" i="1"/>
  <c r="G16" i="1"/>
  <c r="G14" i="1"/>
  <c r="G11" i="1"/>
  <c r="G6" i="1"/>
</calcChain>
</file>

<file path=xl/sharedStrings.xml><?xml version="1.0" encoding="utf-8"?>
<sst xmlns="http://schemas.openxmlformats.org/spreadsheetml/2006/main" count="18" uniqueCount="17">
  <si>
    <t>Voter Registration</t>
  </si>
  <si>
    <t>Voter Turnout</t>
  </si>
  <si>
    <t>Election Year</t>
  </si>
  <si>
    <t>Voting Age Population  (based on 10 year census figure)</t>
  </si>
  <si>
    <t>Population 
(based on 10 year census figure)</t>
  </si>
  <si>
    <t>Absentee Voters (included in turnout #</t>
  </si>
  <si>
    <t>Percentage of Voting Age Population to Voter Turnout</t>
  </si>
  <si>
    <t xml:space="preserve">NOTE:  Prior to Election Year 2000, the population numbers are based on the decennial U.S. Census.  </t>
  </si>
  <si>
    <t>2008 turnout is based on U.S. Census estimates for 2007.</t>
  </si>
  <si>
    <t>Total Population</t>
  </si>
  <si>
    <t>Year</t>
  </si>
  <si>
    <t>General Election Voter Turnout</t>
  </si>
  <si>
    <t>Voting Age Population*</t>
  </si>
  <si>
    <t>Early/Absentee Voters (included in Voter Turnout)</t>
  </si>
  <si>
    <t>Voter Turnout as % of Voting Age Population</t>
  </si>
  <si>
    <t>Early/Absentee Voters as % of Voter Turnout</t>
  </si>
  <si>
    <t xml:space="preserve">NOTE:  Voter Registration Totals, General Election Voter Turnout, and Early/Absentee Vote Totals are sourced from the Official Reports of the Canvassing Committee. Voting Age Population and Total Population calculated from U.S. Census data.  '00 data (bold) from decennial U.S. Census. Other years prior to 2020 (italics) estimated by calculating proportionally from two closest decennial census points.  Post-2020 from U.S. Census American Community Survey 5-Year Estimates (2022 ACS for 2022; 2023 ACS for 2024 because 2024 ACS has not been published).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</si>
</sst>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name val="Arial"/>
    </font>
    <font>
      <sz val="10"/>
      <name val="Arial"/>
    </font>
    <font>
      <b/>
      <sz val="10"/>
      <name val="Arial"/>
      <family val="2"/>
    </font>
    <font>
      <i/>
      <sz val="10"/>
      <name val="Arial"/>
      <family val="2"/>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3" fontId="0" fillId="0" borderId="0" xfId="0" applyNumberFormat="1"/>
    <xf numFmtId="164" fontId="0" fillId="0" borderId="0" xfId="0" applyNumberFormat="1" applyAlignment="1">
      <alignment horizontal="center" wrapText="1"/>
    </xf>
    <xf numFmtId="164" fontId="0" fillId="0" borderId="0" xfId="0" applyNumberFormat="1" applyAlignment="1">
      <alignment wrapText="1"/>
    </xf>
    <xf numFmtId="164" fontId="0" fillId="0" borderId="0" xfId="0" applyNumberFormat="1"/>
    <xf numFmtId="164" fontId="0" fillId="2" borderId="0" xfId="0" applyNumberFormat="1" applyFill="1"/>
    <xf numFmtId="3" fontId="2" fillId="0" borderId="0" xfId="0" applyNumberFormat="1" applyFont="1"/>
    <xf numFmtId="3" fontId="3" fillId="0" borderId="0" xfId="0" applyNumberFormat="1" applyFont="1"/>
    <xf numFmtId="3" fontId="2" fillId="2" borderId="0" xfId="0" applyNumberFormat="1" applyFont="1" applyFill="1"/>
    <xf numFmtId="0" fontId="4" fillId="0" borderId="0" xfId="0" applyFont="1" applyAlignment="1">
      <alignment horizontal="center" wrapText="1"/>
    </xf>
    <xf numFmtId="164" fontId="4" fillId="0" borderId="0" xfId="0" applyNumberFormat="1" applyFont="1" applyAlignment="1">
      <alignment horizontal="center" wrapText="1"/>
    </xf>
    <xf numFmtId="164" fontId="0" fillId="0" borderId="0" xfId="1" applyNumberFormat="1" applyFont="1"/>
    <xf numFmtId="0" fontId="0" fillId="0" borderId="0" xfId="0" applyAlignment="1">
      <alignment horizontal="center"/>
    </xf>
    <xf numFmtId="0" fontId="0" fillId="0" borderId="0" xfId="0"/>
    <xf numFmtId="0" fontId="4" fillId="0" borderId="0" xfId="0" applyFont="1" applyAlignment="1">
      <alignment horizontal="center" wrapText="1"/>
    </xf>
    <xf numFmtId="0" fontId="0" fillId="0" borderId="0" xfId="0" applyAlignment="1">
      <alignment wrapText="1"/>
    </xf>
    <xf numFmtId="0" fontId="0" fillId="3" borderId="0" xfId="0" applyFill="1" applyAlignment="1">
      <alignment horizontal="center"/>
    </xf>
    <xf numFmtId="3" fontId="0" fillId="3" borderId="0" xfId="0" applyNumberFormat="1" applyFill="1"/>
    <xf numFmtId="164" fontId="0" fillId="3" borderId="0" xfId="1" applyNumberFormat="1" applyFont="1" applyFill="1"/>
    <xf numFmtId="0" fontId="0" fillId="3" borderId="0" xfId="0"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9D27-6F5A-4F12-8B53-C810FAF74568}">
  <dimension ref="A1:H28"/>
  <sheetViews>
    <sheetView workbookViewId="0">
      <selection activeCell="E3" sqref="E3"/>
    </sheetView>
  </sheetViews>
  <sheetFormatPr defaultRowHeight="12.75" x14ac:dyDescent="0.2"/>
  <cols>
    <col min="1" max="1" width="8.5703125" style="3" customWidth="1"/>
    <col min="2" max="2" width="15.42578125" customWidth="1"/>
    <col min="3" max="3" width="9.85546875" customWidth="1"/>
    <col min="4" max="4" width="12" customWidth="1"/>
    <col min="5" max="5" width="19.42578125" customWidth="1"/>
    <col min="6" max="6" width="19.42578125" style="7" customWidth="1"/>
    <col min="7" max="7" width="21" customWidth="1"/>
  </cols>
  <sheetData>
    <row r="1" spans="1:8" ht="57" customHeight="1" x14ac:dyDescent="0.2">
      <c r="A1" s="2" t="s">
        <v>2</v>
      </c>
      <c r="B1" s="2" t="s">
        <v>0</v>
      </c>
      <c r="C1" s="2" t="s">
        <v>1</v>
      </c>
      <c r="D1" s="2" t="s">
        <v>5</v>
      </c>
      <c r="E1" s="2" t="s">
        <v>3</v>
      </c>
      <c r="F1" s="5" t="s">
        <v>6</v>
      </c>
      <c r="G1" s="2" t="s">
        <v>4</v>
      </c>
    </row>
    <row r="2" spans="1:8" x14ac:dyDescent="0.2">
      <c r="E2" s="1"/>
      <c r="F2" s="6"/>
    </row>
    <row r="3" spans="1:8" x14ac:dyDescent="0.2">
      <c r="A3" s="3">
        <v>1974</v>
      </c>
      <c r="B3" s="4">
        <v>266649</v>
      </c>
      <c r="C3" s="4">
        <v>144556</v>
      </c>
      <c r="D3" s="4">
        <v>6871</v>
      </c>
      <c r="E3" s="4">
        <v>287745</v>
      </c>
      <c r="F3" s="7">
        <f>C3/E3</f>
        <v>0.50237536707848962</v>
      </c>
      <c r="G3" s="4">
        <v>444732</v>
      </c>
      <c r="H3" s="4">
        <f>G3+(4/10*(G$8-G$3))</f>
        <v>471421.6</v>
      </c>
    </row>
    <row r="4" spans="1:8" x14ac:dyDescent="0.2">
      <c r="A4" s="3">
        <v>1976</v>
      </c>
      <c r="B4" s="4">
        <v>284294</v>
      </c>
      <c r="C4" s="4">
        <v>193655</v>
      </c>
      <c r="D4" s="4">
        <v>14580</v>
      </c>
      <c r="E4" s="4">
        <v>287745</v>
      </c>
      <c r="F4" s="7">
        <f t="shared" ref="F4:F25" si="0">C4/E4</f>
        <v>0.67300908790769609</v>
      </c>
      <c r="G4" s="4">
        <v>444732</v>
      </c>
      <c r="H4" s="4">
        <f>G4+(6/10*(G$8-G$3))</f>
        <v>484766.4</v>
      </c>
    </row>
    <row r="5" spans="1:8" x14ac:dyDescent="0.2">
      <c r="A5" s="3">
        <v>1978</v>
      </c>
      <c r="B5" s="4">
        <v>286275</v>
      </c>
      <c r="C5" s="4">
        <v>127849</v>
      </c>
      <c r="D5" s="4">
        <v>6966</v>
      </c>
      <c r="E5" s="4">
        <v>287745</v>
      </c>
      <c r="F5" s="7">
        <f t="shared" si="0"/>
        <v>0.44431354150376201</v>
      </c>
      <c r="G5" s="4">
        <v>444732</v>
      </c>
      <c r="H5" s="4">
        <f>G5+(8/10*(G$8-G$3))</f>
        <v>498111.2</v>
      </c>
    </row>
    <row r="6" spans="1:8" x14ac:dyDescent="0.2">
      <c r="A6" s="3">
        <v>1980</v>
      </c>
      <c r="B6" s="4">
        <v>311919</v>
      </c>
      <c r="C6" s="4">
        <v>215500</v>
      </c>
      <c r="D6" s="4">
        <v>17177</v>
      </c>
      <c r="E6" s="4">
        <v>366138</v>
      </c>
      <c r="F6" s="7">
        <f t="shared" si="0"/>
        <v>0.58857589214995443</v>
      </c>
      <c r="G6" s="4">
        <v>511456</v>
      </c>
    </row>
    <row r="7" spans="1:8" x14ac:dyDescent="0.2">
      <c r="A7" s="3">
        <v>1982</v>
      </c>
      <c r="B7" s="4">
        <v>315767</v>
      </c>
      <c r="C7" s="4">
        <v>172084</v>
      </c>
      <c r="D7" s="4">
        <v>9475</v>
      </c>
      <c r="E7" s="4">
        <v>366138</v>
      </c>
      <c r="F7" s="7">
        <f t="shared" si="0"/>
        <v>0.46999765115885267</v>
      </c>
      <c r="G7" s="4">
        <v>511456</v>
      </c>
    </row>
    <row r="8" spans="1:8" x14ac:dyDescent="0.2">
      <c r="A8" s="3">
        <v>1984</v>
      </c>
      <c r="B8" s="4">
        <v>333778</v>
      </c>
      <c r="C8" s="4">
        <v>235140</v>
      </c>
      <c r="D8" s="4">
        <v>21443</v>
      </c>
      <c r="E8" s="4">
        <v>366138</v>
      </c>
      <c r="F8" s="7">
        <f t="shared" si="0"/>
        <v>0.64221686904937481</v>
      </c>
      <c r="G8" s="4">
        <v>511456</v>
      </c>
    </row>
    <row r="9" spans="1:8" x14ac:dyDescent="0.2">
      <c r="A9" s="3">
        <v>1986</v>
      </c>
      <c r="B9" s="4">
        <v>328466</v>
      </c>
      <c r="C9" s="4">
        <v>198616</v>
      </c>
      <c r="D9" s="4">
        <v>13531</v>
      </c>
      <c r="E9" s="4">
        <v>366138</v>
      </c>
      <c r="F9" s="7">
        <f t="shared" si="0"/>
        <v>0.54246213176452596</v>
      </c>
      <c r="G9" s="4">
        <v>511456</v>
      </c>
    </row>
    <row r="10" spans="1:8" x14ac:dyDescent="0.2">
      <c r="A10" s="3">
        <v>1988</v>
      </c>
      <c r="B10" s="4">
        <v>348312</v>
      </c>
      <c r="C10" s="4">
        <v>247075</v>
      </c>
      <c r="D10" s="4">
        <v>23073</v>
      </c>
      <c r="E10" s="4">
        <v>366138</v>
      </c>
      <c r="F10" s="7">
        <f t="shared" si="0"/>
        <v>0.67481386799512755</v>
      </c>
      <c r="G10" s="4">
        <v>511456</v>
      </c>
    </row>
    <row r="11" spans="1:8" x14ac:dyDescent="0.2">
      <c r="A11" s="3">
        <v>1990</v>
      </c>
      <c r="B11" s="4">
        <v>350349</v>
      </c>
      <c r="C11" s="4">
        <v>215970</v>
      </c>
      <c r="D11" s="4">
        <v>14685</v>
      </c>
      <c r="E11" s="4">
        <v>419185</v>
      </c>
      <c r="F11" s="7">
        <f t="shared" si="0"/>
        <v>0.51521404630413781</v>
      </c>
      <c r="G11" s="4">
        <v>562758</v>
      </c>
    </row>
    <row r="12" spans="1:8" x14ac:dyDescent="0.2">
      <c r="A12" s="3">
        <v>1992</v>
      </c>
      <c r="B12" s="4">
        <v>383371</v>
      </c>
      <c r="C12" s="4">
        <v>292797</v>
      </c>
      <c r="D12" s="4">
        <v>29683</v>
      </c>
      <c r="E12" s="4">
        <v>419185</v>
      </c>
      <c r="F12" s="7">
        <f t="shared" si="0"/>
        <v>0.69849111967269817</v>
      </c>
      <c r="G12" s="4">
        <v>562758</v>
      </c>
    </row>
    <row r="13" spans="1:8" x14ac:dyDescent="0.2">
      <c r="A13" s="3">
        <v>1994</v>
      </c>
      <c r="B13" s="4">
        <v>373442</v>
      </c>
      <c r="C13" s="4">
        <v>216666</v>
      </c>
      <c r="D13" s="4">
        <v>20913</v>
      </c>
      <c r="E13" s="4">
        <v>419185</v>
      </c>
      <c r="F13" s="7">
        <f t="shared" si="0"/>
        <v>0.516874411059556</v>
      </c>
      <c r="G13" s="4">
        <v>562758</v>
      </c>
    </row>
    <row r="14" spans="1:8" x14ac:dyDescent="0.2">
      <c r="A14" s="3">
        <v>1996</v>
      </c>
      <c r="B14" s="4">
        <v>385328</v>
      </c>
      <c r="C14" s="4">
        <v>261469</v>
      </c>
      <c r="D14" s="4">
        <v>29403</v>
      </c>
      <c r="E14" s="4">
        <v>419185</v>
      </c>
      <c r="F14" s="7">
        <f t="shared" si="0"/>
        <v>0.62375562102651572</v>
      </c>
      <c r="G14" s="4">
        <v>562758</v>
      </c>
    </row>
    <row r="15" spans="1:8" x14ac:dyDescent="0.2">
      <c r="A15" s="3">
        <v>1998</v>
      </c>
      <c r="B15" s="4">
        <v>400221</v>
      </c>
      <c r="C15" s="4">
        <v>220991</v>
      </c>
      <c r="D15" s="4">
        <v>23681</v>
      </c>
      <c r="E15" s="4">
        <v>419185</v>
      </c>
      <c r="F15" s="7">
        <f t="shared" si="0"/>
        <v>0.52719205124229163</v>
      </c>
      <c r="G15" s="4">
        <v>562758</v>
      </c>
    </row>
    <row r="16" spans="1:8" x14ac:dyDescent="0.2">
      <c r="A16" s="3">
        <v>2000</v>
      </c>
      <c r="B16" s="4">
        <v>427354</v>
      </c>
      <c r="C16" s="4">
        <v>297146</v>
      </c>
      <c r="D16" s="4">
        <v>57031</v>
      </c>
      <c r="E16" s="4">
        <v>479388</v>
      </c>
      <c r="F16" s="7">
        <f t="shared" si="0"/>
        <v>0.61984446836383056</v>
      </c>
      <c r="G16" s="4">
        <v>609909</v>
      </c>
    </row>
    <row r="17" spans="1:7" x14ac:dyDescent="0.2">
      <c r="A17" s="3">
        <v>2002</v>
      </c>
      <c r="B17" s="4">
        <v>418718</v>
      </c>
      <c r="C17" s="4">
        <v>232993</v>
      </c>
      <c r="D17" s="4">
        <v>35417</v>
      </c>
      <c r="E17" s="4">
        <v>483586</v>
      </c>
      <c r="F17" s="7">
        <f t="shared" si="0"/>
        <v>0.48180261628748555</v>
      </c>
      <c r="G17" s="4">
        <v>615250</v>
      </c>
    </row>
    <row r="18" spans="1:7" x14ac:dyDescent="0.2">
      <c r="A18" s="3">
        <v>2004</v>
      </c>
      <c r="B18" s="4">
        <v>444077</v>
      </c>
      <c r="C18" s="4">
        <v>314220</v>
      </c>
      <c r="D18" s="4">
        <v>60102</v>
      </c>
      <c r="E18" s="4">
        <v>486372</v>
      </c>
      <c r="F18" s="7">
        <f t="shared" si="0"/>
        <v>0.64604870346154797</v>
      </c>
      <c r="G18" s="4">
        <v>618794</v>
      </c>
    </row>
    <row r="19" spans="1:7" x14ac:dyDescent="0.2">
      <c r="A19" s="3">
        <v>2006</v>
      </c>
      <c r="B19" s="4">
        <v>433576</v>
      </c>
      <c r="C19" s="4">
        <v>262568</v>
      </c>
      <c r="D19" s="4">
        <v>53092</v>
      </c>
      <c r="E19" s="4">
        <v>487931</v>
      </c>
      <c r="F19" s="7">
        <f t="shared" si="0"/>
        <v>0.53812526771203306</v>
      </c>
      <c r="G19" s="4">
        <v>620778</v>
      </c>
    </row>
    <row r="20" spans="1:7" x14ac:dyDescent="0.2">
      <c r="A20" s="3">
        <v>2008</v>
      </c>
      <c r="B20" s="4">
        <v>454466</v>
      </c>
      <c r="C20" s="4">
        <v>326822</v>
      </c>
      <c r="D20" s="4">
        <v>94664</v>
      </c>
      <c r="E20" s="4">
        <v>489901</v>
      </c>
      <c r="F20" s="7">
        <f t="shared" si="0"/>
        <v>0.6671184586273553</v>
      </c>
      <c r="G20" s="4">
        <v>621254</v>
      </c>
    </row>
    <row r="21" spans="1:7" x14ac:dyDescent="0.2">
      <c r="A21" s="3">
        <v>2010</v>
      </c>
      <c r="B21" s="4">
        <v>453181</v>
      </c>
      <c r="C21" s="4">
        <v>243617</v>
      </c>
      <c r="D21" s="4">
        <v>50474</v>
      </c>
      <c r="E21" s="4">
        <v>496508</v>
      </c>
      <c r="F21" s="7">
        <f t="shared" si="0"/>
        <v>0.49066077485156334</v>
      </c>
      <c r="G21" s="4">
        <v>625741</v>
      </c>
    </row>
    <row r="22" spans="1:7" x14ac:dyDescent="0.2">
      <c r="A22" s="3">
        <v>2012</v>
      </c>
      <c r="B22" s="4">
        <v>461237</v>
      </c>
      <c r="C22" s="4">
        <v>301793</v>
      </c>
      <c r="D22" s="4">
        <v>76263</v>
      </c>
      <c r="E22" s="4">
        <v>498432</v>
      </c>
      <c r="F22" s="7">
        <f t="shared" si="0"/>
        <v>0.605484800333847</v>
      </c>
      <c r="G22" s="4">
        <v>626444</v>
      </c>
    </row>
    <row r="23" spans="1:7" x14ac:dyDescent="0.2">
      <c r="A23" s="3">
        <v>2014</v>
      </c>
      <c r="B23" s="4">
        <v>439782</v>
      </c>
      <c r="C23" s="4">
        <v>196086</v>
      </c>
      <c r="D23" s="4">
        <v>33401</v>
      </c>
      <c r="E23" s="4">
        <v>471768</v>
      </c>
      <c r="F23" s="7">
        <f t="shared" si="0"/>
        <v>0.41564073866815893</v>
      </c>
      <c r="G23" s="4">
        <v>626562</v>
      </c>
    </row>
    <row r="24" spans="1:7" x14ac:dyDescent="0.2">
      <c r="A24" s="3">
        <v>2016</v>
      </c>
      <c r="B24" s="4">
        <v>471619</v>
      </c>
      <c r="C24" s="4">
        <v>320467</v>
      </c>
      <c r="D24" s="4">
        <v>95203</v>
      </c>
      <c r="E24" s="4">
        <v>505921</v>
      </c>
      <c r="F24" s="7">
        <f t="shared" si="0"/>
        <v>0.63343288774334328</v>
      </c>
      <c r="G24" s="4">
        <v>624594</v>
      </c>
    </row>
    <row r="25" spans="1:7" x14ac:dyDescent="0.2">
      <c r="A25" s="3">
        <v>2018</v>
      </c>
      <c r="B25" s="4">
        <v>490074</v>
      </c>
      <c r="C25" s="4">
        <v>278230</v>
      </c>
      <c r="D25" s="4">
        <v>72222</v>
      </c>
      <c r="E25" s="4">
        <v>509181</v>
      </c>
      <c r="F25" s="7">
        <f t="shared" si="0"/>
        <v>0.54642651630756056</v>
      </c>
      <c r="G25" s="4">
        <v>626299</v>
      </c>
    </row>
    <row r="27" spans="1:7" x14ac:dyDescent="0.2">
      <c r="A27" s="15" t="s">
        <v>7</v>
      </c>
      <c r="B27" s="16"/>
      <c r="C27" s="16"/>
      <c r="D27" s="16"/>
      <c r="E27" s="16"/>
      <c r="F27" s="16"/>
      <c r="G27" s="16"/>
    </row>
    <row r="28" spans="1:7" x14ac:dyDescent="0.2">
      <c r="A28" s="15" t="s">
        <v>8</v>
      </c>
      <c r="B28" s="15"/>
      <c r="C28" s="15"/>
      <c r="D28" s="15"/>
      <c r="E28" s="15"/>
      <c r="F28" s="15"/>
      <c r="G28" s="15"/>
    </row>
  </sheetData>
  <mergeCells count="2">
    <mergeCell ref="A27:G27"/>
    <mergeCell ref="A28:G28"/>
  </mergeCells>
  <printOptions gridLines="1"/>
  <pageMargins left="0.75" right="0.75" top="1" bottom="1" header="0.5" footer="0.5"/>
  <pageSetup scale="90" orientation="landscape" horizontalDpi="180" verticalDpi="180" r:id="rId1"/>
  <headerFooter alignWithMargins="0">
    <oddHeader>&amp;CVermont Voter Registration, Turnout and Absentee Voter Statistics
1974 to 2006</oddHeader>
    <oddFooter>&amp;LRev. 11/13/2006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DFE3A-4E24-417E-A59B-419F5E586B26}">
  <dimension ref="A1:IV31"/>
  <sheetViews>
    <sheetView tabSelected="1" workbookViewId="0">
      <selection activeCell="H26" sqref="H26"/>
    </sheetView>
  </sheetViews>
  <sheetFormatPr defaultRowHeight="12.75" x14ac:dyDescent="0.2"/>
  <cols>
    <col min="1" max="1" width="8.5703125" style="3" customWidth="1"/>
    <col min="2" max="2" width="15.42578125" customWidth="1"/>
    <col min="3" max="3" width="9.85546875" customWidth="1"/>
    <col min="4" max="4" width="12" customWidth="1"/>
    <col min="5" max="5" width="16.140625" customWidth="1"/>
    <col min="6" max="6" width="19.42578125" customWidth="1"/>
    <col min="7" max="7" width="19.42578125" style="7" customWidth="1"/>
    <col min="8" max="8" width="21" customWidth="1"/>
  </cols>
  <sheetData>
    <row r="1" spans="1:9" ht="117.75" customHeight="1" x14ac:dyDescent="0.2">
      <c r="A1" s="2" t="s">
        <v>10</v>
      </c>
      <c r="B1" s="2" t="s">
        <v>0</v>
      </c>
      <c r="C1" s="2" t="s">
        <v>11</v>
      </c>
      <c r="D1" s="12" t="s">
        <v>13</v>
      </c>
      <c r="E1" s="12" t="s">
        <v>15</v>
      </c>
      <c r="F1" s="2" t="s">
        <v>12</v>
      </c>
      <c r="G1" s="13" t="s">
        <v>14</v>
      </c>
      <c r="H1" s="2" t="s">
        <v>9</v>
      </c>
    </row>
    <row r="2" spans="1:9" x14ac:dyDescent="0.2">
      <c r="A2" s="3">
        <v>1970</v>
      </c>
      <c r="F2" s="9">
        <v>287745</v>
      </c>
      <c r="G2" s="6"/>
      <c r="H2" s="9">
        <v>444732</v>
      </c>
    </row>
    <row r="3" spans="1:9" x14ac:dyDescent="0.2">
      <c r="A3" s="3">
        <v>1974</v>
      </c>
      <c r="B3" s="4">
        <v>266649</v>
      </c>
      <c r="C3" s="4">
        <v>144556</v>
      </c>
      <c r="D3" s="4">
        <v>6871</v>
      </c>
      <c r="E3" s="14">
        <f>D3/C3</f>
        <v>4.7531752400453806E-2</v>
      </c>
      <c r="F3" s="10">
        <f>F2+(4/10*(F6-F2))</f>
        <v>319102.2</v>
      </c>
      <c r="G3" s="7">
        <f>C3/F3</f>
        <v>0.45300847189395749</v>
      </c>
      <c r="H3" s="10">
        <f>H2+(4/10*(H6-H2))</f>
        <v>471421.6</v>
      </c>
      <c r="I3" s="4"/>
    </row>
    <row r="4" spans="1:9" x14ac:dyDescent="0.2">
      <c r="A4" s="3">
        <v>1976</v>
      </c>
      <c r="B4" s="4">
        <v>284294</v>
      </c>
      <c r="C4" s="4">
        <v>193655</v>
      </c>
      <c r="D4" s="4">
        <v>14580</v>
      </c>
      <c r="E4" s="14">
        <f t="shared" ref="E4:E28" si="0">D4/C4</f>
        <v>7.5288528568846658E-2</v>
      </c>
      <c r="F4" s="10">
        <f>F2+(6/10*(F6-F2))</f>
        <v>334780.79999999999</v>
      </c>
      <c r="G4" s="7">
        <f t="shared" ref="G4:G25" si="1">C4/F4</f>
        <v>0.57845312514935143</v>
      </c>
      <c r="H4" s="10">
        <f>H2+(6/10*(H6-H2))</f>
        <v>484766.4</v>
      </c>
      <c r="I4" s="4"/>
    </row>
    <row r="5" spans="1:9" x14ac:dyDescent="0.2">
      <c r="A5" s="3">
        <v>1978</v>
      </c>
      <c r="B5" s="4">
        <v>286275</v>
      </c>
      <c r="C5" s="4">
        <v>127849</v>
      </c>
      <c r="D5" s="4">
        <v>6966</v>
      </c>
      <c r="E5" s="14">
        <f t="shared" si="0"/>
        <v>5.4486151632003377E-2</v>
      </c>
      <c r="F5" s="10">
        <f>F2+(8/10*(F6-F2))</f>
        <v>350459.4</v>
      </c>
      <c r="G5" s="7">
        <f t="shared" si="1"/>
        <v>0.36480402580156213</v>
      </c>
      <c r="H5" s="10">
        <f>H2+(8/10*(H6-H2))</f>
        <v>498111.2</v>
      </c>
      <c r="I5" s="4"/>
    </row>
    <row r="6" spans="1:9" x14ac:dyDescent="0.2">
      <c r="A6" s="3">
        <v>1980</v>
      </c>
      <c r="B6" s="4">
        <v>311919</v>
      </c>
      <c r="C6" s="4">
        <v>215500</v>
      </c>
      <c r="D6" s="4">
        <v>17177</v>
      </c>
      <c r="E6" s="14">
        <f t="shared" si="0"/>
        <v>7.9707656612529001E-2</v>
      </c>
      <c r="F6" s="11">
        <v>366138</v>
      </c>
      <c r="G6" s="8">
        <f t="shared" si="1"/>
        <v>0.58857589214995443</v>
      </c>
      <c r="H6" s="9">
        <v>511456</v>
      </c>
    </row>
    <row r="7" spans="1:9" x14ac:dyDescent="0.2">
      <c r="A7" s="3">
        <v>1982</v>
      </c>
      <c r="B7" s="4">
        <v>315767</v>
      </c>
      <c r="C7" s="4">
        <v>172084</v>
      </c>
      <c r="D7" s="4">
        <v>9475</v>
      </c>
      <c r="E7" s="14">
        <f t="shared" si="0"/>
        <v>5.5060319378907978E-2</v>
      </c>
      <c r="F7" s="10">
        <f>F6+(2/10*(F11-F6))</f>
        <v>376747.4</v>
      </c>
      <c r="G7" s="7">
        <f t="shared" si="1"/>
        <v>0.45676227626255678</v>
      </c>
      <c r="H7" s="10">
        <f>H6+(2/10*(H11-H6))</f>
        <v>521716.4</v>
      </c>
    </row>
    <row r="8" spans="1:9" x14ac:dyDescent="0.2">
      <c r="A8" s="3">
        <v>1984</v>
      </c>
      <c r="B8" s="4">
        <v>333778</v>
      </c>
      <c r="C8" s="4">
        <v>235140</v>
      </c>
      <c r="D8" s="4">
        <v>21443</v>
      </c>
      <c r="E8" s="14">
        <f t="shared" si="0"/>
        <v>9.1192481075104193E-2</v>
      </c>
      <c r="F8" s="10">
        <f>F6+(4/10*(F11-F6))</f>
        <v>387356.8</v>
      </c>
      <c r="G8" s="7">
        <f t="shared" si="1"/>
        <v>0.6070372328561161</v>
      </c>
      <c r="H8" s="10">
        <f>H6+(4/10*(H11-H6))</f>
        <v>531976.80000000005</v>
      </c>
    </row>
    <row r="9" spans="1:9" x14ac:dyDescent="0.2">
      <c r="A9" s="3">
        <v>1986</v>
      </c>
      <c r="B9" s="4">
        <v>328466</v>
      </c>
      <c r="C9" s="4">
        <v>198616</v>
      </c>
      <c r="D9" s="4">
        <v>13531</v>
      </c>
      <c r="E9" s="14">
        <f t="shared" si="0"/>
        <v>6.8126434929713625E-2</v>
      </c>
      <c r="F9" s="10">
        <f>F6+(6/10*(F11-F6))</f>
        <v>397966.2</v>
      </c>
      <c r="G9" s="7">
        <f t="shared" si="1"/>
        <v>0.49907755985307295</v>
      </c>
      <c r="H9" s="10">
        <f>H6+(6/10*(H11-H6))</f>
        <v>542237.19999999995</v>
      </c>
    </row>
    <row r="10" spans="1:9" x14ac:dyDescent="0.2">
      <c r="A10" s="3">
        <v>1988</v>
      </c>
      <c r="B10" s="4">
        <v>348312</v>
      </c>
      <c r="C10" s="4">
        <v>247075</v>
      </c>
      <c r="D10" s="4">
        <v>23073</v>
      </c>
      <c r="E10" s="14">
        <f t="shared" si="0"/>
        <v>9.3384599817869063E-2</v>
      </c>
      <c r="F10" s="10">
        <f>F6+(8/10*(F11-F6))</f>
        <v>408575.6</v>
      </c>
      <c r="G10" s="7">
        <f t="shared" si="1"/>
        <v>0.60472284688561928</v>
      </c>
      <c r="H10" s="10">
        <f>H6+(8/10*(H11-H6))</f>
        <v>552497.6</v>
      </c>
    </row>
    <row r="11" spans="1:9" x14ac:dyDescent="0.2">
      <c r="A11" s="3">
        <v>1990</v>
      </c>
      <c r="B11" s="4">
        <v>350349</v>
      </c>
      <c r="C11" s="4">
        <v>215970</v>
      </c>
      <c r="D11" s="4">
        <v>14685</v>
      </c>
      <c r="E11" s="14">
        <f t="shared" si="0"/>
        <v>6.7995554938185862E-2</v>
      </c>
      <c r="F11" s="9">
        <v>419185</v>
      </c>
      <c r="G11" s="7">
        <f t="shared" si="1"/>
        <v>0.51521404630413781</v>
      </c>
      <c r="H11" s="9">
        <v>562758</v>
      </c>
    </row>
    <row r="12" spans="1:9" x14ac:dyDescent="0.2">
      <c r="A12" s="3">
        <v>1992</v>
      </c>
      <c r="B12" s="4">
        <v>383371</v>
      </c>
      <c r="C12" s="4">
        <v>292797</v>
      </c>
      <c r="D12" s="4">
        <v>29683</v>
      </c>
      <c r="E12" s="14">
        <f t="shared" si="0"/>
        <v>0.10137740482313685</v>
      </c>
      <c r="F12" s="10">
        <f>F11+(2/10*(F16-F11))</f>
        <v>431225.59999999998</v>
      </c>
      <c r="G12" s="7">
        <f t="shared" si="1"/>
        <v>0.67898798216061385</v>
      </c>
      <c r="H12" s="10">
        <f>H11+(2/10*(H16-H11))</f>
        <v>572188.19999999995</v>
      </c>
    </row>
    <row r="13" spans="1:9" x14ac:dyDescent="0.2">
      <c r="A13" s="3">
        <v>1994</v>
      </c>
      <c r="B13" s="4">
        <v>373442</v>
      </c>
      <c r="C13" s="4">
        <v>216666</v>
      </c>
      <c r="D13" s="4">
        <v>20913</v>
      </c>
      <c r="E13" s="14">
        <f t="shared" si="0"/>
        <v>9.6521835451801388E-2</v>
      </c>
      <c r="F13" s="10">
        <f>F11+(4/10*(F16-F11))</f>
        <v>443266.2</v>
      </c>
      <c r="G13" s="7">
        <f t="shared" si="1"/>
        <v>0.48879431817720365</v>
      </c>
      <c r="H13" s="10">
        <f>H11+(4/10*(H16-H11))</f>
        <v>581618.4</v>
      </c>
    </row>
    <row r="14" spans="1:9" x14ac:dyDescent="0.2">
      <c r="A14" s="3">
        <v>1996</v>
      </c>
      <c r="B14" s="4">
        <v>385328</v>
      </c>
      <c r="C14" s="4">
        <v>261469</v>
      </c>
      <c r="D14" s="4">
        <v>29403</v>
      </c>
      <c r="E14" s="14">
        <f t="shared" si="0"/>
        <v>0.11245310151490234</v>
      </c>
      <c r="F14" s="10">
        <f>F11+(6/10*(F16-F11))</f>
        <v>455306.8</v>
      </c>
      <c r="G14" s="7">
        <f t="shared" si="1"/>
        <v>0.57426992085336748</v>
      </c>
      <c r="H14" s="10">
        <f>H11+(6/10*(H16-H11))</f>
        <v>591048.6</v>
      </c>
    </row>
    <row r="15" spans="1:9" x14ac:dyDescent="0.2">
      <c r="A15" s="3">
        <v>1998</v>
      </c>
      <c r="B15" s="4">
        <v>400221</v>
      </c>
      <c r="C15" s="4">
        <v>220991</v>
      </c>
      <c r="D15" s="4">
        <v>23681</v>
      </c>
      <c r="E15" s="14">
        <f t="shared" si="0"/>
        <v>0.10715821006285324</v>
      </c>
      <c r="F15" s="10">
        <f>F11+(8/10*(F16-F11))</f>
        <v>467347.4</v>
      </c>
      <c r="G15" s="7">
        <f t="shared" si="1"/>
        <v>0.4728623717602794</v>
      </c>
      <c r="H15" s="10">
        <f>H11+(8/10*(H16-H11))</f>
        <v>600478.80000000005</v>
      </c>
    </row>
    <row r="16" spans="1:9" x14ac:dyDescent="0.2">
      <c r="A16" s="3">
        <v>2000</v>
      </c>
      <c r="B16" s="4">
        <v>427354</v>
      </c>
      <c r="C16" s="4">
        <v>297146</v>
      </c>
      <c r="D16" s="4">
        <v>57031</v>
      </c>
      <c r="E16" s="14">
        <f t="shared" si="0"/>
        <v>0.19192921997940407</v>
      </c>
      <c r="F16" s="9">
        <v>479388</v>
      </c>
      <c r="G16" s="7">
        <f t="shared" si="1"/>
        <v>0.61984446836383056</v>
      </c>
      <c r="H16" s="9">
        <v>609909</v>
      </c>
    </row>
    <row r="17" spans="1:256" x14ac:dyDescent="0.2">
      <c r="A17" s="3">
        <v>2002</v>
      </c>
      <c r="B17" s="4">
        <v>418718</v>
      </c>
      <c r="C17" s="4">
        <v>232993</v>
      </c>
      <c r="D17" s="4">
        <v>35417</v>
      </c>
      <c r="E17" s="14">
        <f t="shared" si="0"/>
        <v>0.15200885863523797</v>
      </c>
      <c r="F17" s="10">
        <f>F16+(2/10*(F21-F16))</f>
        <v>482812</v>
      </c>
      <c r="G17" s="7">
        <f t="shared" si="1"/>
        <v>0.48257499813592042</v>
      </c>
      <c r="H17" s="10">
        <f>H16+(2/10*(H21-H16))</f>
        <v>613075.4</v>
      </c>
    </row>
    <row r="18" spans="1:256" x14ac:dyDescent="0.2">
      <c r="A18" s="3">
        <v>2004</v>
      </c>
      <c r="B18" s="4">
        <v>444077</v>
      </c>
      <c r="C18" s="4">
        <v>314220</v>
      </c>
      <c r="D18" s="4">
        <v>60102</v>
      </c>
      <c r="E18" s="14">
        <f t="shared" si="0"/>
        <v>0.19127362994080579</v>
      </c>
      <c r="F18" s="10">
        <f>F16+(4/10*(F21-F16))</f>
        <v>486236</v>
      </c>
      <c r="G18" s="7">
        <f t="shared" si="1"/>
        <v>0.64622940300594778</v>
      </c>
      <c r="H18" s="10">
        <f>H16+(4/10*(H21-H16))</f>
        <v>616241.80000000005</v>
      </c>
    </row>
    <row r="19" spans="1:256" x14ac:dyDescent="0.2">
      <c r="A19" s="3">
        <v>2006</v>
      </c>
      <c r="B19" s="4">
        <v>433576</v>
      </c>
      <c r="C19" s="4">
        <v>262568</v>
      </c>
      <c r="D19" s="4">
        <v>53092</v>
      </c>
      <c r="E19" s="14">
        <f t="shared" si="0"/>
        <v>0.20220285792632767</v>
      </c>
      <c r="F19" s="10">
        <f>F16+(6/10*(F21-F16))</f>
        <v>489660</v>
      </c>
      <c r="G19" s="7">
        <f t="shared" si="1"/>
        <v>0.53622513580852016</v>
      </c>
      <c r="H19" s="10">
        <f>H16+(6/10*(H21-H16))</f>
        <v>619408.19999999995</v>
      </c>
    </row>
    <row r="20" spans="1:256" x14ac:dyDescent="0.2">
      <c r="A20" s="3">
        <v>2008</v>
      </c>
      <c r="B20" s="4">
        <v>454466</v>
      </c>
      <c r="C20" s="4">
        <v>326822</v>
      </c>
      <c r="D20" s="4">
        <v>94664</v>
      </c>
      <c r="E20" s="14">
        <f t="shared" si="0"/>
        <v>0.28965002356022546</v>
      </c>
      <c r="F20" s="10">
        <f>F16+(8/10*(F21-F16))</f>
        <v>493084</v>
      </c>
      <c r="G20" s="7">
        <f t="shared" si="1"/>
        <v>0.66281201580258131</v>
      </c>
      <c r="H20" s="10">
        <f>H16+(8/10*(H21-H16))</f>
        <v>622574.6</v>
      </c>
    </row>
    <row r="21" spans="1:256" x14ac:dyDescent="0.2">
      <c r="A21" s="3">
        <v>2010</v>
      </c>
      <c r="B21" s="4">
        <v>453181</v>
      </c>
      <c r="C21" s="4">
        <v>243617</v>
      </c>
      <c r="D21" s="4">
        <v>50474</v>
      </c>
      <c r="E21" s="14">
        <f t="shared" si="0"/>
        <v>0.20718586962322005</v>
      </c>
      <c r="F21" s="9">
        <v>496508</v>
      </c>
      <c r="G21" s="7">
        <f t="shared" si="1"/>
        <v>0.49066077485156334</v>
      </c>
      <c r="H21" s="9">
        <v>625741</v>
      </c>
    </row>
    <row r="22" spans="1:256" x14ac:dyDescent="0.2">
      <c r="A22" s="3">
        <v>2012</v>
      </c>
      <c r="B22" s="4">
        <v>461237</v>
      </c>
      <c r="C22" s="4">
        <v>301793</v>
      </c>
      <c r="D22" s="4">
        <v>76263</v>
      </c>
      <c r="E22" s="14">
        <f t="shared" si="0"/>
        <v>0.25269969813746507</v>
      </c>
      <c r="F22" s="10">
        <f>F21+(2/10*(F26-F21))</f>
        <v>498948</v>
      </c>
      <c r="G22" s="7">
        <f t="shared" si="1"/>
        <v>0.60485862254182798</v>
      </c>
      <c r="H22" s="10">
        <f>H21+(2/10*(H26-H21))</f>
        <v>625460.80000000005</v>
      </c>
    </row>
    <row r="23" spans="1:256" x14ac:dyDescent="0.2">
      <c r="A23" s="3">
        <v>2014</v>
      </c>
      <c r="B23" s="4">
        <v>439782</v>
      </c>
      <c r="C23" s="4">
        <v>196086</v>
      </c>
      <c r="D23" s="4">
        <v>33401</v>
      </c>
      <c r="E23" s="14">
        <f t="shared" si="0"/>
        <v>0.17033852493293758</v>
      </c>
      <c r="F23" s="10">
        <f>F21+(4/10*(F26-F21))</f>
        <v>501388</v>
      </c>
      <c r="G23" s="7">
        <f>C23/F23</f>
        <v>0.39108634430820044</v>
      </c>
      <c r="H23" s="10">
        <f>H21+(4/10*(H26-H21))</f>
        <v>625180.6</v>
      </c>
    </row>
    <row r="24" spans="1:256" x14ac:dyDescent="0.2">
      <c r="A24" s="3">
        <v>2016</v>
      </c>
      <c r="B24" s="4">
        <v>471619</v>
      </c>
      <c r="C24" s="4">
        <v>320467</v>
      </c>
      <c r="D24" s="4">
        <v>95203</v>
      </c>
      <c r="E24" s="14">
        <f t="shared" si="0"/>
        <v>0.29707582996065118</v>
      </c>
      <c r="F24" s="10">
        <f>F21+(6/10*(F26-F21))</f>
        <v>503828</v>
      </c>
      <c r="G24" s="7">
        <f>C24/F24</f>
        <v>0.6360642917821161</v>
      </c>
      <c r="H24" s="10">
        <f>H21+(6/10*(H26-H21))</f>
        <v>624900.4</v>
      </c>
    </row>
    <row r="25" spans="1:256" x14ac:dyDescent="0.2">
      <c r="A25" s="3">
        <f>A24+2</f>
        <v>2018</v>
      </c>
      <c r="B25" s="4">
        <v>490074</v>
      </c>
      <c r="C25" s="4">
        <v>278230</v>
      </c>
      <c r="D25" s="4">
        <v>72222</v>
      </c>
      <c r="E25" s="14">
        <f t="shared" si="0"/>
        <v>0.25957660928009202</v>
      </c>
      <c r="F25" s="10">
        <f>F21+(8/10*(F26-F21))</f>
        <v>506268</v>
      </c>
      <c r="G25" s="7">
        <f>C25/F25</f>
        <v>0.54957058316938856</v>
      </c>
      <c r="H25" s="10">
        <f>H21+(8/10*(H26-H21))</f>
        <v>624620.19999999995</v>
      </c>
    </row>
    <row r="26" spans="1:256" x14ac:dyDescent="0.2">
      <c r="A26" s="3">
        <f t="shared" ref="A26:A28" si="2">A25+2</f>
        <v>2020</v>
      </c>
      <c r="B26" s="4">
        <v>506312</v>
      </c>
      <c r="C26" s="4">
        <v>370968</v>
      </c>
      <c r="D26" s="4">
        <v>280455</v>
      </c>
      <c r="E26" s="14">
        <f t="shared" si="0"/>
        <v>0.75600860451575336</v>
      </c>
      <c r="F26" s="9">
        <v>508708</v>
      </c>
      <c r="G26" s="7">
        <f>C26/F26</f>
        <v>0.72923563222909804</v>
      </c>
      <c r="H26" s="9">
        <v>624340</v>
      </c>
    </row>
    <row r="27" spans="1:256" x14ac:dyDescent="0.2">
      <c r="A27" s="19">
        <f t="shared" si="2"/>
        <v>2022</v>
      </c>
      <c r="B27" s="20">
        <v>506666</v>
      </c>
      <c r="C27" s="20">
        <v>291955</v>
      </c>
      <c r="D27" s="20">
        <v>191916</v>
      </c>
      <c r="E27" s="21">
        <f t="shared" si="0"/>
        <v>0.65734787895394842</v>
      </c>
      <c r="F27" s="4">
        <v>526999</v>
      </c>
      <c r="G27" s="7">
        <f>C27/F27</f>
        <v>0.55399535862496896</v>
      </c>
      <c r="H27" s="20">
        <v>643816</v>
      </c>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row>
    <row r="28" spans="1:256" x14ac:dyDescent="0.2">
      <c r="A28" s="19">
        <f t="shared" si="2"/>
        <v>2024</v>
      </c>
      <c r="B28" s="20">
        <v>522600</v>
      </c>
      <c r="C28" s="20">
        <v>372885</v>
      </c>
      <c r="D28" s="20">
        <v>237496</v>
      </c>
      <c r="E28" s="21">
        <f t="shared" si="0"/>
        <v>0.63691486651380458</v>
      </c>
      <c r="F28" s="4">
        <v>528077</v>
      </c>
      <c r="G28" s="7">
        <f>C28/F28</f>
        <v>0.70611861527769626</v>
      </c>
      <c r="H28" s="20">
        <v>645254</v>
      </c>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row>
    <row r="30" spans="1:256" ht="59.25" customHeight="1" x14ac:dyDescent="0.2">
      <c r="A30" s="17" t="s">
        <v>16</v>
      </c>
      <c r="B30" s="18"/>
      <c r="C30" s="18"/>
      <c r="D30" s="18"/>
      <c r="E30" s="18"/>
      <c r="F30" s="18"/>
      <c r="G30" s="18"/>
      <c r="H30" s="18"/>
    </row>
    <row r="31" spans="1:256" x14ac:dyDescent="0.2">
      <c r="A31" s="15"/>
      <c r="B31" s="15"/>
      <c r="C31" s="15"/>
      <c r="D31" s="15"/>
      <c r="E31" s="15"/>
      <c r="F31" s="15"/>
      <c r="G31" s="15"/>
      <c r="H31" s="15"/>
    </row>
  </sheetData>
  <mergeCells count="2">
    <mergeCell ref="A30:H30"/>
    <mergeCell ref="A31:H31"/>
  </mergeCells>
  <phoneticPr fontId="0" type="noConversion"/>
  <printOptions gridLines="1"/>
  <pageMargins left="0.75" right="0.75" top="1" bottom="1" header="0.5" footer="0.5"/>
  <pageSetup scale="90" orientation="landscape" horizontalDpi="180" verticalDpi="180" r:id="rId1"/>
  <headerFooter alignWithMargins="0">
    <oddHeader>&amp;CVermont Voter Registration, Turnout and Absentee Voter Statistics
1974 to 2006</oddHeader>
    <oddFooter>&amp;LRev. 11/13/2006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C663-2D5A-45DB-AE22-A61EEF7492C3}">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b005fd8-62d5-4927-a0f9-fdac9185221f">DE6UZ2SY5E43-1273115200-356</_dlc_DocId>
    <_dlc_DocIdUrl xmlns="3b005fd8-62d5-4927-a0f9-fdac9185221f">
      <Url>https://outside.vermont.gov/dept/sos/_layouts/15/DocIdRedir.aspx?ID=DE6UZ2SY5E43-1273115200-356</Url>
      <Description>DE6UZ2SY5E43-1273115200-356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C95AF8DB4A494486A2308AE1E40BD6" ma:contentTypeVersion="0" ma:contentTypeDescription="Create a new document." ma:contentTypeScope="" ma:versionID="61ab42dce36115f3ef902470c0cb7d6a">
  <xsd:schema xmlns:xsd="http://www.w3.org/2001/XMLSchema" xmlns:xs="http://www.w3.org/2001/XMLSchema" xmlns:p="http://schemas.microsoft.com/office/2006/metadata/properties" xmlns:ns2="3b005fd8-62d5-4927-a0f9-fdac9185221f" targetNamespace="http://schemas.microsoft.com/office/2006/metadata/properties" ma:root="true" ma:fieldsID="8619651707290a18cca7532b699fb1df" ns2:_="">
    <xsd:import namespace="3b005fd8-62d5-4927-a0f9-fdac9185221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05fd8-62d5-4927-a0f9-fdac918522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C70026-9881-42CC-AE64-7E2932601B71}">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3b005fd8-62d5-4927-a0f9-fdac9185221f"/>
    <ds:schemaRef ds:uri="http://www.w3.org/XML/1998/namespace"/>
  </ds:schemaRefs>
</ds:datastoreItem>
</file>

<file path=customXml/itemProps2.xml><?xml version="1.0" encoding="utf-8"?>
<ds:datastoreItem xmlns:ds="http://schemas.openxmlformats.org/officeDocument/2006/customXml" ds:itemID="{C81B11E7-CD63-4C36-96C2-E537139C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05fd8-62d5-4927-a0f9-fdac918522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B8179E-726F-429A-94F4-991428130904}">
  <ds:schemaRefs>
    <ds:schemaRef ds:uri="http://schemas.microsoft.com/sharepoint/v3/contenttype/forms"/>
  </ds:schemaRefs>
</ds:datastoreItem>
</file>

<file path=customXml/itemProps4.xml><?xml version="1.0" encoding="utf-8"?>
<ds:datastoreItem xmlns:ds="http://schemas.openxmlformats.org/officeDocument/2006/customXml" ds:itemID="{C29F071B-F009-4DCB-A91A-5054ADFCCCCE}">
  <ds:schemaRefs>
    <ds:schemaRef ds:uri="http://schemas.microsoft.com/office/2006/metadata/longProperties"/>
  </ds:schemaRefs>
</ds:datastoreItem>
</file>

<file path=customXml/itemProps5.xml><?xml version="1.0" encoding="utf-8"?>
<ds:datastoreItem xmlns:ds="http://schemas.openxmlformats.org/officeDocument/2006/customXml" ds:itemID="{C123B07A-E3CB-4C84-875C-B283354DFB93}">
  <ds:schemaRefs>
    <ds:schemaRef ds:uri="http://schemas.microsoft.com/sharepoint/events"/>
  </ds:schemaRefs>
</ds:datastoreItem>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OLD</vt:lpstr>
      <vt:lpstr>NEW</vt:lpstr>
      <vt:lpstr>Sheet3</vt:lpstr>
    </vt:vector>
  </TitlesOfParts>
  <Company>Secretary of State of Vermont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mjacobs</dc:creator>
  <cp:lastModifiedBy>Brown, Dan</cp:lastModifiedBy>
  <cp:lastPrinted>2008-11-10T21:12:48Z</cp:lastPrinted>
  <dcterms:created xsi:type="dcterms:W3CDTF">2001-12-10T19:23:20Z</dcterms:created>
  <dcterms:modified xsi:type="dcterms:W3CDTF">2025-09-18T18:54:58Z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DE6UZ2SY5E43-1273115200-155</vt:lpwstr>
  </property>
  <property fmtid="{D5CDD505-2E9C-101B-9397-08002B2CF9AE}" pid="3" name="_dlc_DocIdItemGuid">
    <vt:lpwstr>72c4a1a1-e7bf-40b5-aed8-a5df55ae46b9</vt:lpwstr>
  </property>
  <property fmtid="{D5CDD505-2E9C-101B-9397-08002B2CF9AE}" pid="4" name="_dlc_DocIdUrl">
    <vt:lpwstr>https://outside.vermont.gov/dept/sos/_layouts/15/DocIdRedir.aspx?ID=DE6UZ2SY5E43-1273115200-155, DE6UZ2SY5E43-1273115200-155</vt:lpwstr>
  </property>
  <property fmtid="{D5CDD505-2E9C-101B-9397-08002B2CF9AE}" pid="5" name="ContentTypeId">
    <vt:lpwstr>0x01010033C95AF8DB4A494486A2308AE1E40BD6</vt:lpwstr>
  </property>
</Properties>
</file>