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Highways\MUN\LCL\Private\LTF Personnel\Lemieux\9. Contract Plans\Bid Analysis\"/>
    </mc:Choice>
  </mc:AlternateContent>
  <xr:revisionPtr revIDLastSave="0" documentId="13_ncr:1_{E6FFE435-9A5C-459C-8121-A5E17CDF95CB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9" i="1"/>
  <c r="N20" i="1"/>
  <c r="N10" i="1"/>
  <c r="N11" i="1"/>
  <c r="N12" i="1"/>
  <c r="N13" i="1"/>
  <c r="N14" i="1"/>
  <c r="N15" i="1"/>
  <c r="N16" i="1"/>
  <c r="N17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9" i="1"/>
  <c r="J59" i="1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9" i="1"/>
  <c r="H3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9" i="1"/>
  <c r="F9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59" i="1" l="1"/>
  <c r="F59" i="1"/>
  <c r="H59" i="1"/>
  <c r="N59" i="1"/>
  <c r="R59" i="1"/>
  <c r="P59" i="1"/>
</calcChain>
</file>

<file path=xl/sharedStrings.xml><?xml version="1.0" encoding="utf-8"?>
<sst xmlns="http://schemas.openxmlformats.org/spreadsheetml/2006/main" count="168" uniqueCount="120">
  <si>
    <t>Engineer's Estimate</t>
  </si>
  <si>
    <t>Est. Qty</t>
  </si>
  <si>
    <t>UNIT</t>
  </si>
  <si>
    <t>Unit Price</t>
  </si>
  <si>
    <t>Total Cost</t>
  </si>
  <si>
    <t>ITEM NO.</t>
  </si>
  <si>
    <t>DESCRIPTION</t>
  </si>
  <si>
    <t>201.1000</t>
  </si>
  <si>
    <t>203.1500</t>
  </si>
  <si>
    <t>203.3000</t>
  </si>
  <si>
    <t>204.2200</t>
  </si>
  <si>
    <t>210.1000</t>
  </si>
  <si>
    <t>301.3500</t>
  </si>
  <si>
    <t>401.1000</t>
  </si>
  <si>
    <t>404.1100</t>
  </si>
  <si>
    <t>406.0230</t>
  </si>
  <si>
    <t>406.0430</t>
  </si>
  <si>
    <t>406.3400</t>
  </si>
  <si>
    <t>541.2200</t>
  </si>
  <si>
    <t>602.3500</t>
  </si>
  <si>
    <t>604.4101</t>
  </si>
  <si>
    <t>604.4200</t>
  </si>
  <si>
    <t>616.2100</t>
  </si>
  <si>
    <t>616.4000</t>
  </si>
  <si>
    <t>616.4100</t>
  </si>
  <si>
    <t>617.1100</t>
  </si>
  <si>
    <t>618.1005</t>
  </si>
  <si>
    <t>618.1008</t>
  </si>
  <si>
    <t>618.3000</t>
  </si>
  <si>
    <t>620.5500</t>
  </si>
  <si>
    <t>622.1000</t>
  </si>
  <si>
    <t>629.2800</t>
  </si>
  <si>
    <t>630.1000</t>
  </si>
  <si>
    <t>630.1500</t>
  </si>
  <si>
    <t>635.1100</t>
  </si>
  <si>
    <t>641.1100</t>
  </si>
  <si>
    <t>646.4040</t>
  </si>
  <si>
    <t>646.5040</t>
  </si>
  <si>
    <t>646.8500</t>
  </si>
  <si>
    <t>649.1100</t>
  </si>
  <si>
    <t>651.1500</t>
  </si>
  <si>
    <t>651.3500</t>
  </si>
  <si>
    <t>653.0100</t>
  </si>
  <si>
    <t>653.0200</t>
  </si>
  <si>
    <t>653.0300</t>
  </si>
  <si>
    <t>653.1000</t>
  </si>
  <si>
    <t>653.4002</t>
  </si>
  <si>
    <t>653.5500</t>
  </si>
  <si>
    <t>656.8500</t>
  </si>
  <si>
    <t>675.2000</t>
  </si>
  <si>
    <t>675.3410</t>
  </si>
  <si>
    <t>675.5000</t>
  </si>
  <si>
    <t>675.5000001</t>
  </si>
  <si>
    <t>675.6000</t>
  </si>
  <si>
    <t>CLEARING AND GRUBBING, INCLUDING INDIVIDUAL TREES AND STUMPS</t>
  </si>
  <si>
    <t>COMMON EXCAVATION</t>
  </si>
  <si>
    <t>EARTH BORROW</t>
  </si>
  <si>
    <t>TRENCH EXCAVATION OF EARTH, EXPLORATORY (N.A.B.I.)</t>
  </si>
  <si>
    <t>COARSE-MILLING, BITUMINOUS PAVEMENT</t>
  </si>
  <si>
    <t>SUBBASE OF DENSE GRADED CRUSHED STONE</t>
  </si>
  <si>
    <t>AGGREGATE SURFACE COURSE</t>
  </si>
  <si>
    <t>TACK COAT, EMULSIFIED ASPHALT</t>
  </si>
  <si>
    <t>BITUMINOUS CONCRETE PAVEMENT, TYPE IIS, QA TIER III</t>
  </si>
  <si>
    <t>BITUMINOUS CONCRETE PAVEMENT, TYPE IVS, QA TIER III</t>
  </si>
  <si>
    <t>BITUMINOUS CONCRETE PAVEMENT, NON-PAVER PLACED, TYPE IVS</t>
  </si>
  <si>
    <t>CONCRETE, CLASS B</t>
  </si>
  <si>
    <t>REBUILT STONE MASONRY</t>
  </si>
  <si>
    <t>REHABILITATING DIS, CATCH BASINS, OR MANHOLES, CLASS I</t>
  </si>
  <si>
    <t>CHANGING ELEVATION OF SEWER MANHOLES</t>
  </si>
  <si>
    <t>VERTICAL GRANITE CURB</t>
  </si>
  <si>
    <t>REMOVING AND RESETTING CURB</t>
  </si>
  <si>
    <t>REMOVAL OF EXISTING CURB</t>
  </si>
  <si>
    <t>REMOVE AND RESET MAILBOX, SINGLE SUPPORT</t>
  </si>
  <si>
    <t>PORTLAND CEMENT CONCRETE SIDEWALK, 5 INCH</t>
  </si>
  <si>
    <t>PORTLAND CEMENT CONCRETE SIDEWALK, 8 INCH</t>
  </si>
  <si>
    <t>DETECTABLE WARNING SURFACE</t>
  </si>
  <si>
    <t>REMOVAL OF EXISTING FENCE</t>
  </si>
  <si>
    <t>INSULATION BOARD</t>
  </si>
  <si>
    <t>ADJUST ELEVATION OF VALVE BOX</t>
  </si>
  <si>
    <t>UNIFORMED TRAFFIC OFFICERS</t>
  </si>
  <si>
    <t>FLAGGERS</t>
  </si>
  <si>
    <t>MOBILIZATION/DEMOBILIZATION</t>
  </si>
  <si>
    <t>TRAFFIC CONTROL, ALL-INCLUSIVE</t>
  </si>
  <si>
    <t>DURABLE 4 INCH WHITE LINE, POLYUREA</t>
  </si>
  <si>
    <t>DURABLE CROSSWALK MARKING, POLYUREA</t>
  </si>
  <si>
    <t>REMOVAL OF EXISTING PAVEMENT MARKINGS</t>
  </si>
  <si>
    <t>GEOTEXTILE FOR ROADBED SEPARATOR</t>
  </si>
  <si>
    <t>TURF ESTABLISHMENT, GENERAL SEED</t>
  </si>
  <si>
    <t>TOPSOIL</t>
  </si>
  <si>
    <t>EPSC PLAN</t>
  </si>
  <si>
    <t>MONITORING EPSC PLAN</t>
  </si>
  <si>
    <t>MAINTENANCE OF EPSC PLAN (N.A.B.I.)</t>
  </si>
  <si>
    <t>HAY MULCH</t>
  </si>
  <si>
    <t>INLET PROTECTION DEVICE, TYPE II</t>
  </si>
  <si>
    <t>PROJECT DEMARCATION FENCE</t>
  </si>
  <si>
    <t>TREE PROTECTION</t>
  </si>
  <si>
    <t>TRAFFIC SIGN, FLAT SHEET ALUMINUM</t>
  </si>
  <si>
    <t>SQUARE TUBE SIGN POST AND ANCHOR</t>
  </si>
  <si>
    <t>SIGN REMOVAL, FLAT SHEET ALUMINUM</t>
  </si>
  <si>
    <t>REMOVE PRIVATE SIGN ASSEMBLY, NON-LIGHTED</t>
  </si>
  <si>
    <t>RESETTING SIGNS</t>
  </si>
  <si>
    <t>LS</t>
  </si>
  <si>
    <t>CY</t>
  </si>
  <si>
    <t>SY</t>
  </si>
  <si>
    <t>CWT</t>
  </si>
  <si>
    <t>TON</t>
  </si>
  <si>
    <t>EACH</t>
  </si>
  <si>
    <t>LF</t>
  </si>
  <si>
    <t>SF</t>
  </si>
  <si>
    <t>MFBM</t>
  </si>
  <si>
    <t>HR</t>
  </si>
  <si>
    <t>DL</t>
  </si>
  <si>
    <t>Bid Summary - 6 bids</t>
  </si>
  <si>
    <t>El Dorado STP BP67(86)</t>
  </si>
  <si>
    <t>Smuckers Excavating</t>
  </si>
  <si>
    <t>Banger Excavating</t>
  </si>
  <si>
    <t>Excellent Excavating</t>
  </si>
  <si>
    <t>Perfect Construction</t>
  </si>
  <si>
    <t>Dans Digging</t>
  </si>
  <si>
    <t>Debating Excavating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</si>
</sst>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09]#,##0.00;\-#,##0.0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left" vertical="top" wrapText="1" readingOrder="1"/>
    </xf>
    <xf numFmtId="164" fontId="2" fillId="2" borderId="1" xfId="0" applyNumberFormat="1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165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165" fontId="2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5" fontId="0" fillId="3" borderId="1" xfId="0" applyNumberForma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shrinkToFit="1"/>
    </xf>
    <xf numFmtId="165" fontId="2" fillId="0" borderId="1" xfId="0" applyNumberFormat="1" applyFont="1" applyBorder="1" applyAlignment="1">
      <alignment horizontal="center" vertical="center" shrinkToFit="1"/>
    </xf>
    <xf numFmtId="165" fontId="2" fillId="3" borderId="1" xfId="0" applyNumberFormat="1" applyFont="1" applyFill="1" applyBorder="1" applyAlignment="1">
      <alignment horizontal="center" vertical="center" shrinkToFit="1"/>
    </xf>
    <xf numFmtId="165" fontId="2" fillId="3" borderId="3" xfId="0" applyNumberFormat="1" applyFont="1" applyFill="1" applyBorder="1" applyAlignment="1">
      <alignment horizontal="center" vertical="center" shrinkToFit="1"/>
    </xf>
    <xf numFmtId="165" fontId="0" fillId="3" borderId="0" xfId="0" applyNumberFormat="1" applyFill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readingOrder="1"/>
    </xf>
    <xf numFmtId="165" fontId="2" fillId="4" borderId="3" xfId="0" applyNumberFormat="1" applyFont="1" applyFill="1" applyBorder="1" applyAlignment="1">
      <alignment horizontal="center" vertical="center" shrinkToFit="1"/>
    </xf>
    <xf numFmtId="165" fontId="2" fillId="4" borderId="1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zoomScale="85" zoomScaleNormal="85" workbookViewId="0">
      <selection activeCell="H12" sqref="H12"/>
    </sheetView>
  </sheetViews>
  <sheetFormatPr defaultRowHeight="14.4" x14ac:dyDescent="0.3"/>
  <cols>
    <col min="1" max="1" width="9.109375" customWidth="1"/>
    <col min="2" max="2" width="32.88671875" customWidth="1"/>
    <col min="5" max="5" width="11.5546875" customWidth="1"/>
    <col min="6" max="6" width="11.44140625" customWidth="1"/>
    <col min="7" max="7" width="10.44140625" customWidth="1"/>
    <col min="8" max="8" width="11" customWidth="1"/>
    <col min="9" max="9" width="10.5546875" customWidth="1"/>
    <col min="10" max="10" width="11.109375" customWidth="1"/>
    <col min="11" max="11" width="11.5546875" customWidth="1"/>
    <col min="12" max="13" width="11" customWidth="1"/>
    <col min="14" max="14" width="11.6640625" customWidth="1"/>
    <col min="15" max="15" width="10.88671875" customWidth="1"/>
    <col min="16" max="16" width="11" customWidth="1"/>
    <col min="17" max="17" width="10.5546875" customWidth="1"/>
    <col min="18" max="18" width="11.6640625" customWidth="1"/>
  </cols>
  <sheetData>
    <row r="1" spans="1:18" ht="15.75" customHeight="1" x14ac:dyDescent="0.3">
      <c r="A1" s="17" t="s">
        <v>113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5" customHeight="1" x14ac:dyDescent="0.3">
      <c r="A2" s="17" t="s">
        <v>112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3">
      <c r="A3" s="22">
        <v>51136</v>
      </c>
      <c r="B3" s="22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.75" customHeight="1" x14ac:dyDescent="0.3">
      <c r="A4" s="17"/>
      <c r="B4" s="17"/>
      <c r="C4" s="17"/>
      <c r="D4" s="17"/>
      <c r="E4" s="23" t="s">
        <v>0</v>
      </c>
      <c r="F4" s="23"/>
      <c r="G4" s="21" t="s">
        <v>114</v>
      </c>
      <c r="H4" s="21"/>
      <c r="I4" s="20" t="s">
        <v>115</v>
      </c>
      <c r="J4" s="20"/>
      <c r="K4" s="20" t="s">
        <v>117</v>
      </c>
      <c r="L4" s="20"/>
      <c r="M4" s="20" t="s">
        <v>116</v>
      </c>
      <c r="N4" s="20"/>
      <c r="O4" s="20" t="s">
        <v>118</v>
      </c>
      <c r="P4" s="20"/>
      <c r="Q4" s="20" t="s">
        <v>119</v>
      </c>
      <c r="R4" s="20"/>
    </row>
    <row r="5" spans="1:18" ht="15.75" customHeight="1" x14ac:dyDescent="0.3">
      <c r="A5" s="18" t="s">
        <v>5</v>
      </c>
      <c r="B5" s="18" t="s">
        <v>6</v>
      </c>
      <c r="C5" s="18" t="s">
        <v>1</v>
      </c>
      <c r="D5" s="19" t="s">
        <v>2</v>
      </c>
      <c r="E5" s="24" t="s">
        <v>3</v>
      </c>
      <c r="F5" s="24" t="s">
        <v>4</v>
      </c>
      <c r="G5" s="18" t="s">
        <v>3</v>
      </c>
      <c r="H5" s="18" t="s">
        <v>4</v>
      </c>
      <c r="I5" s="18" t="s">
        <v>3</v>
      </c>
      <c r="J5" s="18" t="s">
        <v>4</v>
      </c>
      <c r="K5" s="18" t="s">
        <v>3</v>
      </c>
      <c r="L5" s="18" t="s">
        <v>4</v>
      </c>
      <c r="M5" s="18" t="s">
        <v>3</v>
      </c>
      <c r="N5" s="18" t="s">
        <v>4</v>
      </c>
      <c r="O5" s="18" t="s">
        <v>3</v>
      </c>
      <c r="P5" s="18" t="s">
        <v>4</v>
      </c>
      <c r="Q5" s="18" t="s">
        <v>3</v>
      </c>
      <c r="R5" s="18" t="s">
        <v>4</v>
      </c>
    </row>
    <row r="6" spans="1:18" x14ac:dyDescent="0.3">
      <c r="A6" s="18"/>
      <c r="B6" s="18"/>
      <c r="C6" s="18"/>
      <c r="D6" s="19"/>
      <c r="E6" s="24"/>
      <c r="F6" s="24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.75" customHeight="1" x14ac:dyDescent="0.3">
      <c r="A7" s="18"/>
      <c r="B7" s="18"/>
      <c r="C7" s="18"/>
      <c r="D7" s="19"/>
      <c r="E7" s="24"/>
      <c r="F7" s="24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x14ac:dyDescent="0.3">
      <c r="A8" s="18"/>
      <c r="B8" s="18"/>
      <c r="C8" s="18"/>
      <c r="D8" s="19"/>
      <c r="E8" s="24"/>
      <c r="F8" s="24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43.2" x14ac:dyDescent="0.3">
      <c r="A9" s="1" t="s">
        <v>7</v>
      </c>
      <c r="B9" s="2" t="s">
        <v>54</v>
      </c>
      <c r="C9" s="3">
        <v>1</v>
      </c>
      <c r="D9" s="4" t="s">
        <v>101</v>
      </c>
      <c r="E9" s="25">
        <v>5000</v>
      </c>
      <c r="F9" s="26">
        <f>C9*E9</f>
        <v>5000</v>
      </c>
      <c r="G9" s="12">
        <v>3000</v>
      </c>
      <c r="H9" s="12">
        <f t="shared" ref="H9:H55" si="0">G9*C9</f>
        <v>3000</v>
      </c>
      <c r="I9" s="10">
        <v>1466</v>
      </c>
      <c r="J9" s="10">
        <f t="shared" ref="J9:J55" si="1">I9*C9</f>
        <v>1466</v>
      </c>
      <c r="K9" s="5">
        <v>7500</v>
      </c>
      <c r="L9" s="5">
        <f>K9*C9</f>
        <v>7500</v>
      </c>
      <c r="M9" s="5">
        <v>4408.16</v>
      </c>
      <c r="N9" s="5">
        <f t="shared" ref="N9:N55" si="2">C9*M9</f>
        <v>4408.16</v>
      </c>
      <c r="O9" s="5">
        <v>35000</v>
      </c>
      <c r="P9" s="5">
        <f t="shared" ref="P9:P55" si="3">O9*C9</f>
        <v>35000</v>
      </c>
      <c r="Q9" s="5">
        <v>6500</v>
      </c>
      <c r="R9" s="5">
        <f t="shared" ref="R9:R55" si="4">Q9*C9</f>
        <v>6500</v>
      </c>
    </row>
    <row r="10" spans="1:18" ht="21" customHeight="1" x14ac:dyDescent="0.3">
      <c r="A10" s="6" t="s">
        <v>8</v>
      </c>
      <c r="B10" s="7" t="s">
        <v>55</v>
      </c>
      <c r="C10" s="3">
        <v>1050</v>
      </c>
      <c r="D10" s="4" t="s">
        <v>102</v>
      </c>
      <c r="E10" s="25">
        <v>30.286000000000001</v>
      </c>
      <c r="F10" s="27">
        <f t="shared" ref="F10:F55" si="5">C10*E10</f>
        <v>31800.300000000003</v>
      </c>
      <c r="G10" s="13">
        <v>30</v>
      </c>
      <c r="H10" s="12">
        <f t="shared" si="0"/>
        <v>31500</v>
      </c>
      <c r="I10" s="10">
        <v>19</v>
      </c>
      <c r="J10" s="10">
        <f t="shared" si="1"/>
        <v>19950</v>
      </c>
      <c r="K10" s="5">
        <v>45</v>
      </c>
      <c r="L10" s="5">
        <f>K10*C10</f>
        <v>47250</v>
      </c>
      <c r="M10" s="5">
        <v>42.07</v>
      </c>
      <c r="N10" s="5">
        <f t="shared" si="2"/>
        <v>44173.5</v>
      </c>
      <c r="O10" s="5">
        <v>50</v>
      </c>
      <c r="P10" s="5">
        <f t="shared" si="3"/>
        <v>52500</v>
      </c>
      <c r="Q10" s="5">
        <v>25</v>
      </c>
      <c r="R10" s="5">
        <f t="shared" si="4"/>
        <v>26250</v>
      </c>
    </row>
    <row r="11" spans="1:18" ht="19.5" customHeight="1" x14ac:dyDescent="0.3">
      <c r="A11" s="6" t="s">
        <v>9</v>
      </c>
      <c r="B11" s="7" t="s">
        <v>56</v>
      </c>
      <c r="C11" s="3">
        <v>10</v>
      </c>
      <c r="D11" s="4" t="s">
        <v>102</v>
      </c>
      <c r="E11" s="25">
        <v>38.32</v>
      </c>
      <c r="F11" s="27">
        <f t="shared" si="5"/>
        <v>383.2</v>
      </c>
      <c r="G11" s="13">
        <v>25</v>
      </c>
      <c r="H11" s="12">
        <f t="shared" si="0"/>
        <v>250</v>
      </c>
      <c r="I11" s="10">
        <v>21</v>
      </c>
      <c r="J11" s="10">
        <f t="shared" si="1"/>
        <v>210</v>
      </c>
      <c r="K11" s="5">
        <v>400</v>
      </c>
      <c r="L11" s="5">
        <f t="shared" ref="L11:L55" si="6">K11*C11</f>
        <v>4000</v>
      </c>
      <c r="M11" s="5">
        <v>39.159999999999997</v>
      </c>
      <c r="N11" s="5">
        <f t="shared" si="2"/>
        <v>391.59999999999997</v>
      </c>
      <c r="O11" s="5">
        <v>100</v>
      </c>
      <c r="P11" s="5">
        <f t="shared" si="3"/>
        <v>1000</v>
      </c>
      <c r="Q11" s="5">
        <v>200</v>
      </c>
      <c r="R11" s="5">
        <f t="shared" si="4"/>
        <v>2000</v>
      </c>
    </row>
    <row r="12" spans="1:18" ht="28.8" x14ac:dyDescent="0.3">
      <c r="A12" s="6" t="s">
        <v>10</v>
      </c>
      <c r="B12" s="7" t="s">
        <v>57</v>
      </c>
      <c r="C12" s="3">
        <v>10</v>
      </c>
      <c r="D12" s="4" t="s">
        <v>102</v>
      </c>
      <c r="E12" s="25">
        <v>74.998000000000005</v>
      </c>
      <c r="F12" s="27">
        <f t="shared" si="5"/>
        <v>749.98</v>
      </c>
      <c r="G12" s="13">
        <v>75</v>
      </c>
      <c r="H12" s="12">
        <f t="shared" si="0"/>
        <v>750</v>
      </c>
      <c r="I12" s="5">
        <v>75</v>
      </c>
      <c r="J12" s="5">
        <f t="shared" si="1"/>
        <v>750</v>
      </c>
      <c r="K12" s="5">
        <v>75</v>
      </c>
      <c r="L12" s="5">
        <f t="shared" si="6"/>
        <v>750</v>
      </c>
      <c r="M12" s="5">
        <v>75</v>
      </c>
      <c r="N12" s="5">
        <f t="shared" si="2"/>
        <v>750</v>
      </c>
      <c r="O12" s="5">
        <v>75</v>
      </c>
      <c r="P12" s="5">
        <f t="shared" si="3"/>
        <v>750</v>
      </c>
      <c r="Q12" s="5">
        <v>75</v>
      </c>
      <c r="R12" s="5">
        <f t="shared" si="4"/>
        <v>750</v>
      </c>
    </row>
    <row r="13" spans="1:18" ht="28.8" x14ac:dyDescent="0.3">
      <c r="A13" s="6" t="s">
        <v>11</v>
      </c>
      <c r="B13" s="7" t="s">
        <v>58</v>
      </c>
      <c r="C13" s="3">
        <v>140</v>
      </c>
      <c r="D13" s="4" t="s">
        <v>103</v>
      </c>
      <c r="E13" s="25">
        <v>38.784999999999997</v>
      </c>
      <c r="F13" s="27">
        <f t="shared" si="5"/>
        <v>5429.9</v>
      </c>
      <c r="G13" s="14">
        <v>10</v>
      </c>
      <c r="H13" s="15">
        <f t="shared" si="0"/>
        <v>1400</v>
      </c>
      <c r="I13" s="5">
        <v>45</v>
      </c>
      <c r="J13" s="5">
        <f t="shared" si="1"/>
        <v>6300</v>
      </c>
      <c r="K13" s="5">
        <v>175</v>
      </c>
      <c r="L13" s="5">
        <f t="shared" si="6"/>
        <v>24500</v>
      </c>
      <c r="M13" s="5">
        <v>41.12</v>
      </c>
      <c r="N13" s="5">
        <f t="shared" si="2"/>
        <v>5756.7999999999993</v>
      </c>
      <c r="O13" s="5">
        <v>25</v>
      </c>
      <c r="P13" s="5">
        <f t="shared" si="3"/>
        <v>3500</v>
      </c>
      <c r="Q13" s="5">
        <v>60</v>
      </c>
      <c r="R13" s="5">
        <f t="shared" si="4"/>
        <v>8400</v>
      </c>
    </row>
    <row r="14" spans="1:18" ht="28.8" x14ac:dyDescent="0.3">
      <c r="A14" s="6" t="s">
        <v>12</v>
      </c>
      <c r="B14" s="7" t="s">
        <v>59</v>
      </c>
      <c r="C14" s="3">
        <v>780</v>
      </c>
      <c r="D14" s="4" t="s">
        <v>102</v>
      </c>
      <c r="E14" s="25">
        <v>60</v>
      </c>
      <c r="F14" s="27">
        <f t="shared" si="5"/>
        <v>46800</v>
      </c>
      <c r="G14" s="14">
        <v>50</v>
      </c>
      <c r="H14" s="15">
        <f t="shared" si="0"/>
        <v>39000</v>
      </c>
      <c r="I14" s="5">
        <v>58</v>
      </c>
      <c r="J14" s="5">
        <f t="shared" si="1"/>
        <v>45240</v>
      </c>
      <c r="K14" s="5">
        <v>60</v>
      </c>
      <c r="L14" s="5">
        <f t="shared" si="6"/>
        <v>46800</v>
      </c>
      <c r="M14" s="5">
        <v>108.96</v>
      </c>
      <c r="N14" s="5">
        <f t="shared" si="2"/>
        <v>84988.799999999988</v>
      </c>
      <c r="O14" s="5">
        <v>125</v>
      </c>
      <c r="P14" s="5">
        <f t="shared" si="3"/>
        <v>97500</v>
      </c>
      <c r="Q14" s="5">
        <v>65</v>
      </c>
      <c r="R14" s="5">
        <f t="shared" si="4"/>
        <v>50700</v>
      </c>
    </row>
    <row r="15" spans="1:18" x14ac:dyDescent="0.3">
      <c r="A15" s="6" t="s">
        <v>13</v>
      </c>
      <c r="B15" s="7" t="s">
        <v>60</v>
      </c>
      <c r="C15" s="3">
        <v>4</v>
      </c>
      <c r="D15" s="4" t="s">
        <v>102</v>
      </c>
      <c r="E15" s="25">
        <v>124.15300000000001</v>
      </c>
      <c r="F15" s="27">
        <f t="shared" si="5"/>
        <v>496.61200000000002</v>
      </c>
      <c r="G15" s="13">
        <v>60</v>
      </c>
      <c r="H15" s="12">
        <f t="shared" si="0"/>
        <v>240</v>
      </c>
      <c r="I15" s="10">
        <v>21</v>
      </c>
      <c r="J15" s="10">
        <f t="shared" si="1"/>
        <v>84</v>
      </c>
      <c r="K15" s="5">
        <v>400</v>
      </c>
      <c r="L15" s="5">
        <f t="shared" si="6"/>
        <v>1600</v>
      </c>
      <c r="M15" s="5">
        <v>256.35000000000002</v>
      </c>
      <c r="N15" s="5">
        <f t="shared" si="2"/>
        <v>1025.4000000000001</v>
      </c>
      <c r="O15" s="5">
        <v>150</v>
      </c>
      <c r="P15" s="5">
        <f t="shared" si="3"/>
        <v>600</v>
      </c>
      <c r="Q15" s="5">
        <v>200</v>
      </c>
      <c r="R15" s="5">
        <f t="shared" si="4"/>
        <v>800</v>
      </c>
    </row>
    <row r="16" spans="1:18" x14ac:dyDescent="0.3">
      <c r="A16" s="6" t="s">
        <v>14</v>
      </c>
      <c r="B16" s="7" t="s">
        <v>61</v>
      </c>
      <c r="C16" s="3">
        <v>2</v>
      </c>
      <c r="D16" s="4" t="s">
        <v>104</v>
      </c>
      <c r="E16" s="25">
        <v>124.075</v>
      </c>
      <c r="F16" s="27">
        <f t="shared" si="5"/>
        <v>248.15</v>
      </c>
      <c r="G16" s="13">
        <v>450</v>
      </c>
      <c r="H16" s="12">
        <f t="shared" si="0"/>
        <v>900</v>
      </c>
      <c r="I16" s="5">
        <v>1814</v>
      </c>
      <c r="J16" s="5">
        <f t="shared" si="1"/>
        <v>3628</v>
      </c>
      <c r="K16" s="10">
        <v>155</v>
      </c>
      <c r="L16" s="10">
        <f t="shared" si="6"/>
        <v>310</v>
      </c>
      <c r="M16" s="5">
        <v>434.87</v>
      </c>
      <c r="N16" s="5">
        <f t="shared" si="2"/>
        <v>869.74</v>
      </c>
      <c r="O16" s="5">
        <v>225</v>
      </c>
      <c r="P16" s="5">
        <f t="shared" si="3"/>
        <v>450</v>
      </c>
      <c r="Q16" s="5">
        <v>250</v>
      </c>
      <c r="R16" s="5">
        <f t="shared" si="4"/>
        <v>500</v>
      </c>
    </row>
    <row r="17" spans="1:18" ht="28.8" x14ac:dyDescent="0.3">
      <c r="A17" s="6" t="s">
        <v>15</v>
      </c>
      <c r="B17" s="7" t="s">
        <v>62</v>
      </c>
      <c r="C17" s="3">
        <v>30</v>
      </c>
      <c r="D17" s="4" t="s">
        <v>105</v>
      </c>
      <c r="E17" s="25">
        <v>257.32600000000002</v>
      </c>
      <c r="F17" s="27">
        <f t="shared" si="5"/>
        <v>7719.7800000000007</v>
      </c>
      <c r="G17" s="14">
        <v>175</v>
      </c>
      <c r="H17" s="15">
        <f t="shared" si="0"/>
        <v>5250</v>
      </c>
      <c r="I17" s="5">
        <v>176</v>
      </c>
      <c r="J17" s="5">
        <f t="shared" si="1"/>
        <v>5280</v>
      </c>
      <c r="K17" s="5">
        <v>340</v>
      </c>
      <c r="L17" s="5">
        <f t="shared" si="6"/>
        <v>10200</v>
      </c>
      <c r="M17" s="5">
        <v>396.83</v>
      </c>
      <c r="N17" s="5">
        <f t="shared" si="2"/>
        <v>11904.9</v>
      </c>
      <c r="O17" s="5">
        <v>350</v>
      </c>
      <c r="P17" s="5">
        <f t="shared" si="3"/>
        <v>10500</v>
      </c>
      <c r="Q17" s="5">
        <v>400</v>
      </c>
      <c r="R17" s="5">
        <f t="shared" si="4"/>
        <v>12000</v>
      </c>
    </row>
    <row r="18" spans="1:18" ht="28.8" x14ac:dyDescent="0.3">
      <c r="A18" s="6" t="s">
        <v>16</v>
      </c>
      <c r="B18" s="7" t="s">
        <v>63</v>
      </c>
      <c r="C18" s="3">
        <v>40</v>
      </c>
      <c r="D18" s="4" t="s">
        <v>105</v>
      </c>
      <c r="E18" s="25">
        <v>284.03300000000002</v>
      </c>
      <c r="F18" s="27">
        <f t="shared" si="5"/>
        <v>11361.32</v>
      </c>
      <c r="G18" s="14">
        <v>175</v>
      </c>
      <c r="H18" s="15">
        <f t="shared" si="0"/>
        <v>7000</v>
      </c>
      <c r="I18" s="5">
        <v>176</v>
      </c>
      <c r="J18" s="5">
        <f t="shared" si="1"/>
        <v>7040</v>
      </c>
      <c r="K18" s="5">
        <v>250</v>
      </c>
      <c r="L18" s="5">
        <f t="shared" si="6"/>
        <v>10000</v>
      </c>
      <c r="M18" s="5">
        <v>400.94</v>
      </c>
      <c r="N18" s="5">
        <f t="shared" si="2"/>
        <v>16037.6</v>
      </c>
      <c r="O18" s="5">
        <v>350</v>
      </c>
      <c r="P18" s="5">
        <f t="shared" si="3"/>
        <v>14000</v>
      </c>
      <c r="Q18" s="5">
        <v>400</v>
      </c>
      <c r="R18" s="5">
        <f t="shared" si="4"/>
        <v>16000</v>
      </c>
    </row>
    <row r="19" spans="1:18" ht="28.8" x14ac:dyDescent="0.3">
      <c r="A19" s="6" t="s">
        <v>17</v>
      </c>
      <c r="B19" s="7" t="s">
        <v>64</v>
      </c>
      <c r="C19" s="3">
        <v>440</v>
      </c>
      <c r="D19" s="4" t="s">
        <v>103</v>
      </c>
      <c r="E19" s="25">
        <v>39.26</v>
      </c>
      <c r="F19" s="27">
        <f t="shared" si="5"/>
        <v>17274.399999999998</v>
      </c>
      <c r="G19" s="13">
        <v>42</v>
      </c>
      <c r="H19" s="12">
        <f t="shared" si="0"/>
        <v>18480</v>
      </c>
      <c r="I19" s="5">
        <v>302</v>
      </c>
      <c r="J19" s="5">
        <f t="shared" si="1"/>
        <v>132880</v>
      </c>
      <c r="K19" s="5">
        <v>85</v>
      </c>
      <c r="L19" s="5">
        <f t="shared" si="6"/>
        <v>37400</v>
      </c>
      <c r="M19" s="5">
        <v>47.29</v>
      </c>
      <c r="N19" s="5">
        <f t="shared" si="2"/>
        <v>20807.599999999999</v>
      </c>
      <c r="O19" s="10">
        <v>35</v>
      </c>
      <c r="P19" s="10">
        <f t="shared" si="3"/>
        <v>15400</v>
      </c>
      <c r="Q19" s="5">
        <v>85</v>
      </c>
      <c r="R19" s="5">
        <f t="shared" si="4"/>
        <v>37400</v>
      </c>
    </row>
    <row r="20" spans="1:18" x14ac:dyDescent="0.3">
      <c r="A20" s="6" t="s">
        <v>18</v>
      </c>
      <c r="B20" s="7" t="s">
        <v>65</v>
      </c>
      <c r="C20" s="3">
        <v>40</v>
      </c>
      <c r="D20" s="4" t="s">
        <v>102</v>
      </c>
      <c r="E20" s="25">
        <v>1750</v>
      </c>
      <c r="F20" s="27">
        <f t="shared" si="5"/>
        <v>70000</v>
      </c>
      <c r="G20" s="13">
        <v>280</v>
      </c>
      <c r="H20" s="12">
        <f t="shared" si="0"/>
        <v>11200</v>
      </c>
      <c r="I20" s="10">
        <v>176</v>
      </c>
      <c r="J20" s="10">
        <f t="shared" si="1"/>
        <v>7040</v>
      </c>
      <c r="K20" s="5">
        <v>400</v>
      </c>
      <c r="L20" s="5">
        <f t="shared" si="6"/>
        <v>16000</v>
      </c>
      <c r="M20" s="5">
        <v>324.5</v>
      </c>
      <c r="N20" s="5">
        <f t="shared" si="2"/>
        <v>12980</v>
      </c>
      <c r="O20" s="5">
        <v>300</v>
      </c>
      <c r="P20" s="5">
        <f t="shared" si="3"/>
        <v>12000</v>
      </c>
      <c r="Q20" s="5">
        <v>1100</v>
      </c>
      <c r="R20" s="5">
        <f t="shared" si="4"/>
        <v>44000</v>
      </c>
    </row>
    <row r="21" spans="1:18" x14ac:dyDescent="0.3">
      <c r="A21" s="6" t="s">
        <v>19</v>
      </c>
      <c r="B21" s="7" t="s">
        <v>66</v>
      </c>
      <c r="C21" s="3">
        <v>1</v>
      </c>
      <c r="D21" s="4" t="s">
        <v>102</v>
      </c>
      <c r="E21" s="25">
        <v>40</v>
      </c>
      <c r="F21" s="27">
        <f t="shared" si="5"/>
        <v>40</v>
      </c>
      <c r="G21" s="13">
        <v>2500</v>
      </c>
      <c r="H21" s="12">
        <f t="shared" si="0"/>
        <v>2500</v>
      </c>
      <c r="I21" s="10">
        <v>481</v>
      </c>
      <c r="J21" s="10">
        <f t="shared" si="1"/>
        <v>481</v>
      </c>
      <c r="K21" s="5">
        <v>4250</v>
      </c>
      <c r="L21" s="5">
        <f t="shared" si="6"/>
        <v>4250</v>
      </c>
      <c r="M21" s="5">
        <v>11035.2</v>
      </c>
      <c r="N21" s="5">
        <f t="shared" si="2"/>
        <v>11035.2</v>
      </c>
      <c r="O21" s="5">
        <v>3500</v>
      </c>
      <c r="P21" s="5">
        <f t="shared" si="3"/>
        <v>3500</v>
      </c>
      <c r="Q21" s="5">
        <v>8500</v>
      </c>
      <c r="R21" s="5">
        <f t="shared" si="4"/>
        <v>8500</v>
      </c>
    </row>
    <row r="22" spans="1:18" ht="28.8" x14ac:dyDescent="0.3">
      <c r="A22" s="6" t="s">
        <v>20</v>
      </c>
      <c r="B22" s="7" t="s">
        <v>67</v>
      </c>
      <c r="C22" s="3">
        <v>3</v>
      </c>
      <c r="D22" s="4" t="s">
        <v>106</v>
      </c>
      <c r="E22" s="25">
        <v>1811.3979999999999</v>
      </c>
      <c r="F22" s="27">
        <f t="shared" si="5"/>
        <v>5434.1939999999995</v>
      </c>
      <c r="G22" s="13">
        <v>1950</v>
      </c>
      <c r="H22" s="12">
        <f t="shared" si="0"/>
        <v>5850</v>
      </c>
      <c r="I22" s="10">
        <v>601</v>
      </c>
      <c r="J22" s="10">
        <f t="shared" si="1"/>
        <v>1803</v>
      </c>
      <c r="K22" s="5">
        <v>2000</v>
      </c>
      <c r="L22" s="5">
        <f t="shared" si="6"/>
        <v>6000</v>
      </c>
      <c r="M22" s="5">
        <v>1700</v>
      </c>
      <c r="N22" s="5">
        <f t="shared" si="2"/>
        <v>5100</v>
      </c>
      <c r="O22" s="5">
        <v>2500</v>
      </c>
      <c r="P22" s="5">
        <f t="shared" si="3"/>
        <v>7500</v>
      </c>
      <c r="Q22" s="5">
        <v>2000</v>
      </c>
      <c r="R22" s="5">
        <f t="shared" si="4"/>
        <v>6000</v>
      </c>
    </row>
    <row r="23" spans="1:18" ht="28.8" x14ac:dyDescent="0.3">
      <c r="A23" s="6" t="s">
        <v>21</v>
      </c>
      <c r="B23" s="7" t="s">
        <v>68</v>
      </c>
      <c r="C23" s="3">
        <v>5</v>
      </c>
      <c r="D23" s="4" t="s">
        <v>106</v>
      </c>
      <c r="E23" s="25">
        <v>1182.7719999999999</v>
      </c>
      <c r="F23" s="27">
        <f t="shared" si="5"/>
        <v>5913.86</v>
      </c>
      <c r="G23" s="13">
        <v>1000</v>
      </c>
      <c r="H23" s="12">
        <f t="shared" si="0"/>
        <v>5000</v>
      </c>
      <c r="I23" s="10">
        <v>178</v>
      </c>
      <c r="J23" s="10">
        <f t="shared" si="1"/>
        <v>890</v>
      </c>
      <c r="K23" s="5">
        <v>1000</v>
      </c>
      <c r="L23" s="5">
        <f t="shared" si="6"/>
        <v>5000</v>
      </c>
      <c r="M23" s="5">
        <v>1285</v>
      </c>
      <c r="N23" s="5">
        <f t="shared" si="2"/>
        <v>6425</v>
      </c>
      <c r="O23" s="5">
        <v>1000</v>
      </c>
      <c r="P23" s="5">
        <f t="shared" si="3"/>
        <v>5000</v>
      </c>
      <c r="Q23" s="5">
        <v>1500</v>
      </c>
      <c r="R23" s="5">
        <f t="shared" si="4"/>
        <v>7500</v>
      </c>
    </row>
    <row r="24" spans="1:18" x14ac:dyDescent="0.3">
      <c r="A24" s="6" t="s">
        <v>22</v>
      </c>
      <c r="B24" s="7" t="s">
        <v>69</v>
      </c>
      <c r="C24" s="3">
        <v>140</v>
      </c>
      <c r="D24" s="4" t="s">
        <v>107</v>
      </c>
      <c r="E24" s="25">
        <v>150</v>
      </c>
      <c r="F24" s="27">
        <f t="shared" si="5"/>
        <v>21000</v>
      </c>
      <c r="G24" s="14">
        <v>70</v>
      </c>
      <c r="H24" s="15">
        <f t="shared" si="0"/>
        <v>9800</v>
      </c>
      <c r="I24" s="5">
        <v>75</v>
      </c>
      <c r="J24" s="5">
        <f t="shared" si="1"/>
        <v>10500</v>
      </c>
      <c r="K24" s="5">
        <v>65</v>
      </c>
      <c r="L24" s="5">
        <f t="shared" si="6"/>
        <v>9100</v>
      </c>
      <c r="M24" s="5">
        <v>118.92</v>
      </c>
      <c r="N24" s="5">
        <f t="shared" si="2"/>
        <v>16648.8</v>
      </c>
      <c r="O24" s="5">
        <v>95</v>
      </c>
      <c r="P24" s="5">
        <f t="shared" si="3"/>
        <v>13300</v>
      </c>
      <c r="Q24" s="5">
        <v>95</v>
      </c>
      <c r="R24" s="5">
        <f t="shared" si="4"/>
        <v>13300</v>
      </c>
    </row>
    <row r="25" spans="1:18" x14ac:dyDescent="0.3">
      <c r="A25" s="6" t="s">
        <v>23</v>
      </c>
      <c r="B25" s="7" t="s">
        <v>70</v>
      </c>
      <c r="C25" s="3">
        <v>400</v>
      </c>
      <c r="D25" s="4" t="s">
        <v>107</v>
      </c>
      <c r="E25" s="25">
        <v>57.82</v>
      </c>
      <c r="F25" s="27">
        <f t="shared" si="5"/>
        <v>23128</v>
      </c>
      <c r="G25" s="13">
        <v>35</v>
      </c>
      <c r="H25" s="12">
        <f t="shared" si="0"/>
        <v>14000</v>
      </c>
      <c r="I25" s="5">
        <v>54</v>
      </c>
      <c r="J25" s="5">
        <f t="shared" si="1"/>
        <v>21600</v>
      </c>
      <c r="K25" s="5">
        <v>85</v>
      </c>
      <c r="L25" s="5">
        <f t="shared" si="6"/>
        <v>34000</v>
      </c>
      <c r="M25" s="10">
        <v>34.46</v>
      </c>
      <c r="N25" s="10">
        <f t="shared" si="2"/>
        <v>13784</v>
      </c>
      <c r="O25" s="5">
        <v>95</v>
      </c>
      <c r="P25" s="5">
        <f t="shared" si="3"/>
        <v>38000</v>
      </c>
      <c r="Q25" s="5">
        <v>75</v>
      </c>
      <c r="R25" s="5">
        <f t="shared" si="4"/>
        <v>30000</v>
      </c>
    </row>
    <row r="26" spans="1:18" x14ac:dyDescent="0.3">
      <c r="A26" s="6" t="s">
        <v>24</v>
      </c>
      <c r="B26" s="7" t="s">
        <v>71</v>
      </c>
      <c r="C26" s="3">
        <v>30</v>
      </c>
      <c r="D26" s="4" t="s">
        <v>107</v>
      </c>
      <c r="E26" s="25">
        <v>24.620999999999999</v>
      </c>
      <c r="F26" s="27">
        <f t="shared" si="5"/>
        <v>738.63</v>
      </c>
      <c r="G26" s="13">
        <v>25</v>
      </c>
      <c r="H26" s="12">
        <f t="shared" si="0"/>
        <v>750</v>
      </c>
      <c r="I26" s="10">
        <v>13</v>
      </c>
      <c r="J26" s="10">
        <f t="shared" si="1"/>
        <v>390</v>
      </c>
      <c r="K26" s="5">
        <v>100</v>
      </c>
      <c r="L26" s="5">
        <f t="shared" si="6"/>
        <v>3000</v>
      </c>
      <c r="M26" s="5">
        <v>82.41</v>
      </c>
      <c r="N26" s="5">
        <f t="shared" si="2"/>
        <v>2472.2999999999997</v>
      </c>
      <c r="O26" s="5">
        <v>15</v>
      </c>
      <c r="P26" s="5">
        <f t="shared" si="3"/>
        <v>450</v>
      </c>
      <c r="Q26" s="5">
        <v>50</v>
      </c>
      <c r="R26" s="5">
        <f t="shared" si="4"/>
        <v>1500</v>
      </c>
    </row>
    <row r="27" spans="1:18" ht="28.8" x14ac:dyDescent="0.3">
      <c r="A27" s="6" t="s">
        <v>25</v>
      </c>
      <c r="B27" s="7" t="s">
        <v>72</v>
      </c>
      <c r="C27" s="3">
        <v>3</v>
      </c>
      <c r="D27" s="4" t="s">
        <v>106</v>
      </c>
      <c r="E27" s="25">
        <v>264.03699999999998</v>
      </c>
      <c r="F27" s="27">
        <f t="shared" si="5"/>
        <v>792.11099999999988</v>
      </c>
      <c r="G27" s="13">
        <v>215</v>
      </c>
      <c r="H27" s="12">
        <f t="shared" si="0"/>
        <v>645</v>
      </c>
      <c r="I27" s="10">
        <v>150</v>
      </c>
      <c r="J27" s="10">
        <f t="shared" si="1"/>
        <v>450</v>
      </c>
      <c r="K27" s="5">
        <v>1200</v>
      </c>
      <c r="L27" s="5">
        <f t="shared" si="6"/>
        <v>3600</v>
      </c>
      <c r="M27" s="5">
        <v>187</v>
      </c>
      <c r="N27" s="5">
        <f t="shared" si="2"/>
        <v>561</v>
      </c>
      <c r="O27" s="5">
        <v>250</v>
      </c>
      <c r="P27" s="5">
        <f t="shared" si="3"/>
        <v>750</v>
      </c>
      <c r="Q27" s="5">
        <v>350</v>
      </c>
      <c r="R27" s="5">
        <f t="shared" si="4"/>
        <v>1050</v>
      </c>
    </row>
    <row r="28" spans="1:18" ht="28.8" x14ac:dyDescent="0.3">
      <c r="A28" s="6" t="s">
        <v>26</v>
      </c>
      <c r="B28" s="7" t="s">
        <v>73</v>
      </c>
      <c r="C28" s="3">
        <v>1430</v>
      </c>
      <c r="D28" s="4" t="s">
        <v>103</v>
      </c>
      <c r="E28" s="25">
        <v>150</v>
      </c>
      <c r="F28" s="27">
        <f t="shared" si="5"/>
        <v>214500</v>
      </c>
      <c r="G28" s="13">
        <v>141.5</v>
      </c>
      <c r="H28" s="12">
        <f t="shared" si="0"/>
        <v>202345</v>
      </c>
      <c r="I28" s="10">
        <v>101</v>
      </c>
      <c r="J28" s="10">
        <f t="shared" si="1"/>
        <v>144430</v>
      </c>
      <c r="K28" s="5">
        <v>156</v>
      </c>
      <c r="L28" s="5">
        <f t="shared" si="6"/>
        <v>223080</v>
      </c>
      <c r="M28" s="5">
        <v>168.3</v>
      </c>
      <c r="N28" s="5">
        <f t="shared" si="2"/>
        <v>240669.00000000003</v>
      </c>
      <c r="O28" s="5">
        <v>180</v>
      </c>
      <c r="P28" s="5">
        <f t="shared" si="3"/>
        <v>257400</v>
      </c>
      <c r="Q28" s="5">
        <v>225</v>
      </c>
      <c r="R28" s="5">
        <f t="shared" si="4"/>
        <v>321750</v>
      </c>
    </row>
    <row r="29" spans="1:18" ht="28.8" x14ac:dyDescent="0.3">
      <c r="A29" s="6" t="s">
        <v>27</v>
      </c>
      <c r="B29" s="7" t="s">
        <v>74</v>
      </c>
      <c r="C29" s="3">
        <v>80</v>
      </c>
      <c r="D29" s="4" t="s">
        <v>103</v>
      </c>
      <c r="E29" s="25">
        <v>210</v>
      </c>
      <c r="F29" s="27">
        <f t="shared" si="5"/>
        <v>16800</v>
      </c>
      <c r="G29" s="13">
        <v>180</v>
      </c>
      <c r="H29" s="12">
        <f t="shared" si="0"/>
        <v>14400</v>
      </c>
      <c r="I29" s="10">
        <v>111</v>
      </c>
      <c r="J29" s="10">
        <f t="shared" si="1"/>
        <v>8880</v>
      </c>
      <c r="K29" s="5">
        <v>240</v>
      </c>
      <c r="L29" s="5">
        <f t="shared" si="6"/>
        <v>19200</v>
      </c>
      <c r="M29" s="5">
        <v>178.2</v>
      </c>
      <c r="N29" s="5">
        <f t="shared" si="2"/>
        <v>14256</v>
      </c>
      <c r="O29" s="5">
        <v>185</v>
      </c>
      <c r="P29" s="5">
        <f t="shared" si="3"/>
        <v>14800</v>
      </c>
      <c r="Q29" s="5">
        <v>235</v>
      </c>
      <c r="R29" s="5">
        <f t="shared" si="4"/>
        <v>18800</v>
      </c>
    </row>
    <row r="30" spans="1:18" x14ac:dyDescent="0.3">
      <c r="A30" s="6" t="s">
        <v>28</v>
      </c>
      <c r="B30" s="7" t="s">
        <v>75</v>
      </c>
      <c r="C30" s="3">
        <v>90</v>
      </c>
      <c r="D30" s="4" t="s">
        <v>108</v>
      </c>
      <c r="E30" s="25">
        <v>60</v>
      </c>
      <c r="F30" s="27">
        <f t="shared" si="5"/>
        <v>5400</v>
      </c>
      <c r="G30" s="14">
        <v>50</v>
      </c>
      <c r="H30" s="15">
        <f t="shared" si="0"/>
        <v>4500</v>
      </c>
      <c r="I30" s="5">
        <v>60</v>
      </c>
      <c r="J30" s="5">
        <f t="shared" si="1"/>
        <v>5400</v>
      </c>
      <c r="K30" s="5">
        <v>85</v>
      </c>
      <c r="L30" s="5">
        <f t="shared" si="6"/>
        <v>7650</v>
      </c>
      <c r="M30" s="5">
        <v>66</v>
      </c>
      <c r="N30" s="5">
        <f t="shared" si="2"/>
        <v>5940</v>
      </c>
      <c r="O30" s="5">
        <v>75</v>
      </c>
      <c r="P30" s="5">
        <f t="shared" si="3"/>
        <v>6750</v>
      </c>
      <c r="Q30" s="5">
        <v>100</v>
      </c>
      <c r="R30" s="5">
        <f t="shared" si="4"/>
        <v>9000</v>
      </c>
    </row>
    <row r="31" spans="1:18" x14ac:dyDescent="0.3">
      <c r="A31" s="6" t="s">
        <v>29</v>
      </c>
      <c r="B31" s="7" t="s">
        <v>76</v>
      </c>
      <c r="C31" s="3">
        <v>60</v>
      </c>
      <c r="D31" s="4" t="s">
        <v>107</v>
      </c>
      <c r="E31" s="25">
        <v>20.14</v>
      </c>
      <c r="F31" s="27">
        <f t="shared" si="5"/>
        <v>1208.4000000000001</v>
      </c>
      <c r="G31" s="13">
        <v>15</v>
      </c>
      <c r="H31" s="12">
        <f t="shared" si="0"/>
        <v>900</v>
      </c>
      <c r="I31" s="10">
        <v>8</v>
      </c>
      <c r="J31" s="10">
        <f t="shared" si="1"/>
        <v>480</v>
      </c>
      <c r="K31" s="5">
        <v>45</v>
      </c>
      <c r="L31" s="5">
        <f t="shared" si="6"/>
        <v>2700</v>
      </c>
      <c r="M31" s="5">
        <v>16.5</v>
      </c>
      <c r="N31" s="5">
        <f t="shared" si="2"/>
        <v>990</v>
      </c>
      <c r="O31" s="5">
        <v>10</v>
      </c>
      <c r="P31" s="5">
        <f t="shared" si="3"/>
        <v>600</v>
      </c>
      <c r="Q31" s="5">
        <v>100</v>
      </c>
      <c r="R31" s="5">
        <f t="shared" si="4"/>
        <v>6000</v>
      </c>
    </row>
    <row r="32" spans="1:18" x14ac:dyDescent="0.3">
      <c r="A32" s="6" t="s">
        <v>30</v>
      </c>
      <c r="B32" s="7" t="s">
        <v>77</v>
      </c>
      <c r="C32" s="3">
        <v>1</v>
      </c>
      <c r="D32" s="4" t="s">
        <v>109</v>
      </c>
      <c r="E32" s="25">
        <v>612.19799999999998</v>
      </c>
      <c r="F32" s="27">
        <f t="shared" si="5"/>
        <v>612.19799999999998</v>
      </c>
      <c r="G32" s="13">
        <v>1500</v>
      </c>
      <c r="H32" s="12">
        <f t="shared" si="0"/>
        <v>1500</v>
      </c>
      <c r="I32" s="5">
        <v>1984</v>
      </c>
      <c r="J32" s="5">
        <f t="shared" si="1"/>
        <v>1984</v>
      </c>
      <c r="K32" s="5">
        <v>5000</v>
      </c>
      <c r="L32" s="5">
        <f t="shared" si="6"/>
        <v>5000</v>
      </c>
      <c r="M32" s="10">
        <v>316.8</v>
      </c>
      <c r="N32" s="10">
        <f t="shared" si="2"/>
        <v>316.8</v>
      </c>
      <c r="O32" s="5">
        <v>1250</v>
      </c>
      <c r="P32" s="5">
        <f t="shared" si="3"/>
        <v>1250</v>
      </c>
      <c r="Q32" s="5">
        <v>2500</v>
      </c>
      <c r="R32" s="5">
        <f t="shared" si="4"/>
        <v>2500</v>
      </c>
    </row>
    <row r="33" spans="1:18" x14ac:dyDescent="0.3">
      <c r="A33" s="6" t="s">
        <v>31</v>
      </c>
      <c r="B33" s="7" t="s">
        <v>78</v>
      </c>
      <c r="C33" s="3">
        <v>4</v>
      </c>
      <c r="D33" s="4" t="s">
        <v>106</v>
      </c>
      <c r="E33" s="25">
        <v>261.33</v>
      </c>
      <c r="F33" s="27">
        <f t="shared" si="5"/>
        <v>1045.32</v>
      </c>
      <c r="G33" s="13">
        <v>150</v>
      </c>
      <c r="H33" s="12">
        <f t="shared" si="0"/>
        <v>600</v>
      </c>
      <c r="I33" s="5">
        <v>326</v>
      </c>
      <c r="J33" s="5">
        <f t="shared" si="1"/>
        <v>1304</v>
      </c>
      <c r="K33" s="5">
        <v>350</v>
      </c>
      <c r="L33" s="5">
        <f t="shared" si="6"/>
        <v>1400</v>
      </c>
      <c r="M33" s="10">
        <v>144.4</v>
      </c>
      <c r="N33" s="10">
        <f t="shared" si="2"/>
        <v>577.6</v>
      </c>
      <c r="O33" s="5">
        <v>500</v>
      </c>
      <c r="P33" s="5">
        <f t="shared" si="3"/>
        <v>2000</v>
      </c>
      <c r="Q33" s="5">
        <v>250</v>
      </c>
      <c r="R33" s="5">
        <f t="shared" si="4"/>
        <v>1000</v>
      </c>
    </row>
    <row r="34" spans="1:18" x14ac:dyDescent="0.3">
      <c r="A34" s="6" t="s">
        <v>32</v>
      </c>
      <c r="B34" s="7" t="s">
        <v>79</v>
      </c>
      <c r="C34" s="3">
        <v>50</v>
      </c>
      <c r="D34" s="4" t="s">
        <v>110</v>
      </c>
      <c r="E34" s="25">
        <v>92.031999999999996</v>
      </c>
      <c r="F34" s="27">
        <f t="shared" si="5"/>
        <v>4601.5999999999995</v>
      </c>
      <c r="G34" s="14">
        <v>95</v>
      </c>
      <c r="H34" s="15">
        <f t="shared" si="0"/>
        <v>4750</v>
      </c>
      <c r="I34" s="5">
        <v>96</v>
      </c>
      <c r="J34" s="5">
        <f t="shared" si="1"/>
        <v>4800</v>
      </c>
      <c r="K34" s="5">
        <v>110</v>
      </c>
      <c r="L34" s="5">
        <f t="shared" si="6"/>
        <v>5500</v>
      </c>
      <c r="M34" s="5">
        <v>105.6</v>
      </c>
      <c r="N34" s="5">
        <f t="shared" si="2"/>
        <v>5280</v>
      </c>
      <c r="O34" s="5">
        <v>120</v>
      </c>
      <c r="P34" s="5">
        <f t="shared" si="3"/>
        <v>6000</v>
      </c>
      <c r="Q34" s="10">
        <v>95</v>
      </c>
      <c r="R34" s="10">
        <f t="shared" si="4"/>
        <v>4750</v>
      </c>
    </row>
    <row r="35" spans="1:18" x14ac:dyDescent="0.3">
      <c r="A35" s="6" t="s">
        <v>33</v>
      </c>
      <c r="B35" s="7" t="s">
        <v>80</v>
      </c>
      <c r="C35" s="3">
        <v>1050</v>
      </c>
      <c r="D35" s="4" t="s">
        <v>110</v>
      </c>
      <c r="E35" s="25">
        <v>50.115000000000002</v>
      </c>
      <c r="F35" s="27">
        <f t="shared" si="5"/>
        <v>52620.75</v>
      </c>
      <c r="G35" s="14">
        <v>25</v>
      </c>
      <c r="H35" s="15">
        <f t="shared" si="0"/>
        <v>26250</v>
      </c>
      <c r="I35" s="5">
        <v>71</v>
      </c>
      <c r="J35" s="5">
        <f t="shared" si="1"/>
        <v>74550</v>
      </c>
      <c r="K35" s="5">
        <v>70</v>
      </c>
      <c r="L35" s="5">
        <f t="shared" si="6"/>
        <v>73500</v>
      </c>
      <c r="M35" s="5">
        <v>72.599999999999994</v>
      </c>
      <c r="N35" s="5">
        <f t="shared" si="2"/>
        <v>76230</v>
      </c>
      <c r="O35" s="5">
        <v>55</v>
      </c>
      <c r="P35" s="5">
        <f t="shared" si="3"/>
        <v>57750</v>
      </c>
      <c r="Q35" s="5">
        <v>65</v>
      </c>
      <c r="R35" s="5">
        <f t="shared" si="4"/>
        <v>68250</v>
      </c>
    </row>
    <row r="36" spans="1:18" x14ac:dyDescent="0.3">
      <c r="A36" s="6" t="s">
        <v>34</v>
      </c>
      <c r="B36" s="7" t="s">
        <v>81</v>
      </c>
      <c r="C36" s="3">
        <v>1</v>
      </c>
      <c r="D36" s="4" t="s">
        <v>101</v>
      </c>
      <c r="E36" s="25">
        <v>77703.611499999999</v>
      </c>
      <c r="F36" s="27">
        <f t="shared" si="5"/>
        <v>77703.611499999999</v>
      </c>
      <c r="G36" s="13">
        <v>55000</v>
      </c>
      <c r="H36" s="12">
        <f t="shared" si="0"/>
        <v>55000</v>
      </c>
      <c r="I36" s="10">
        <v>36284</v>
      </c>
      <c r="J36" s="10">
        <f t="shared" si="1"/>
        <v>36284</v>
      </c>
      <c r="K36" s="5">
        <v>110000</v>
      </c>
      <c r="L36" s="5">
        <f t="shared" si="6"/>
        <v>110000</v>
      </c>
      <c r="M36" s="5">
        <v>110923.5</v>
      </c>
      <c r="N36" s="5">
        <f t="shared" si="2"/>
        <v>110923.5</v>
      </c>
      <c r="O36" s="5">
        <v>90000</v>
      </c>
      <c r="P36" s="5">
        <f t="shared" si="3"/>
        <v>90000</v>
      </c>
      <c r="Q36" s="5">
        <v>79500</v>
      </c>
      <c r="R36" s="5">
        <f t="shared" si="4"/>
        <v>79500</v>
      </c>
    </row>
    <row r="37" spans="1:18" x14ac:dyDescent="0.3">
      <c r="A37" s="6" t="s">
        <v>35</v>
      </c>
      <c r="B37" s="7" t="s">
        <v>82</v>
      </c>
      <c r="C37" s="3">
        <v>1</v>
      </c>
      <c r="D37" s="4" t="s">
        <v>101</v>
      </c>
      <c r="E37" s="25">
        <v>30000</v>
      </c>
      <c r="F37" s="27">
        <f t="shared" si="5"/>
        <v>30000</v>
      </c>
      <c r="G37" s="13">
        <v>27500</v>
      </c>
      <c r="H37" s="12">
        <f t="shared" si="0"/>
        <v>27500</v>
      </c>
      <c r="I37" s="10">
        <v>5039</v>
      </c>
      <c r="J37" s="10">
        <f t="shared" si="1"/>
        <v>5039</v>
      </c>
      <c r="K37" s="5">
        <v>20000</v>
      </c>
      <c r="L37" s="5">
        <f t="shared" si="6"/>
        <v>20000</v>
      </c>
      <c r="M37" s="5">
        <v>51926.7</v>
      </c>
      <c r="N37" s="5">
        <f t="shared" si="2"/>
        <v>51926.7</v>
      </c>
      <c r="O37" s="5">
        <v>75000</v>
      </c>
      <c r="P37" s="5">
        <f t="shared" si="3"/>
        <v>75000</v>
      </c>
      <c r="Q37" s="5">
        <v>35000</v>
      </c>
      <c r="R37" s="5">
        <f t="shared" si="4"/>
        <v>35000</v>
      </c>
    </row>
    <row r="38" spans="1:18" ht="28.8" x14ac:dyDescent="0.3">
      <c r="A38" s="6" t="s">
        <v>36</v>
      </c>
      <c r="B38" s="7" t="s">
        <v>83</v>
      </c>
      <c r="C38" s="3">
        <v>1170</v>
      </c>
      <c r="D38" s="4" t="s">
        <v>107</v>
      </c>
      <c r="E38" s="25">
        <v>3.25</v>
      </c>
      <c r="F38" s="27">
        <f t="shared" si="5"/>
        <v>3802.5</v>
      </c>
      <c r="G38" s="8">
        <v>7</v>
      </c>
      <c r="H38" s="12">
        <f t="shared" si="0"/>
        <v>8190</v>
      </c>
      <c r="I38" s="10">
        <v>1</v>
      </c>
      <c r="J38" s="10">
        <f t="shared" si="1"/>
        <v>1170</v>
      </c>
      <c r="K38" s="5">
        <v>7</v>
      </c>
      <c r="L38" s="5">
        <f t="shared" si="6"/>
        <v>8190</v>
      </c>
      <c r="M38" s="5">
        <v>5.5</v>
      </c>
      <c r="N38" s="5">
        <f t="shared" si="2"/>
        <v>6435</v>
      </c>
      <c r="O38" s="5">
        <v>6</v>
      </c>
      <c r="P38" s="5">
        <f t="shared" si="3"/>
        <v>7020</v>
      </c>
      <c r="Q38" s="5">
        <v>6</v>
      </c>
      <c r="R38" s="5">
        <f t="shared" si="4"/>
        <v>7020</v>
      </c>
    </row>
    <row r="39" spans="1:18" ht="28.8" x14ac:dyDescent="0.3">
      <c r="A39" s="6" t="s">
        <v>37</v>
      </c>
      <c r="B39" s="7" t="s">
        <v>84</v>
      </c>
      <c r="C39" s="3">
        <v>80</v>
      </c>
      <c r="D39" s="4" t="s">
        <v>107</v>
      </c>
      <c r="E39" s="25">
        <v>17</v>
      </c>
      <c r="F39" s="27">
        <f t="shared" si="5"/>
        <v>1360</v>
      </c>
      <c r="G39" s="8">
        <v>55</v>
      </c>
      <c r="H39" s="12">
        <f t="shared" si="0"/>
        <v>4400</v>
      </c>
      <c r="I39" s="10">
        <v>25</v>
      </c>
      <c r="J39" s="10">
        <f t="shared" si="1"/>
        <v>2000</v>
      </c>
      <c r="K39" s="5">
        <v>80</v>
      </c>
      <c r="L39" s="5">
        <f t="shared" si="6"/>
        <v>6400</v>
      </c>
      <c r="M39" s="5">
        <v>55</v>
      </c>
      <c r="N39" s="5">
        <f t="shared" si="2"/>
        <v>4400</v>
      </c>
      <c r="O39" s="5">
        <v>60</v>
      </c>
      <c r="P39" s="5">
        <f t="shared" si="3"/>
        <v>4800</v>
      </c>
      <c r="Q39" s="5">
        <v>60</v>
      </c>
      <c r="R39" s="5">
        <f t="shared" si="4"/>
        <v>4800</v>
      </c>
    </row>
    <row r="40" spans="1:18" ht="28.8" x14ac:dyDescent="0.3">
      <c r="A40" s="4" t="s">
        <v>38</v>
      </c>
      <c r="B40" s="7" t="s">
        <v>85</v>
      </c>
      <c r="C40" s="3">
        <v>430</v>
      </c>
      <c r="D40" s="4" t="s">
        <v>108</v>
      </c>
      <c r="E40" s="25">
        <v>3.9620000000000002</v>
      </c>
      <c r="F40" s="27">
        <f t="shared" si="5"/>
        <v>1703.66</v>
      </c>
      <c r="G40" s="8">
        <v>10</v>
      </c>
      <c r="H40" s="12">
        <f t="shared" si="0"/>
        <v>4300</v>
      </c>
      <c r="I40" s="10">
        <v>3</v>
      </c>
      <c r="J40" s="10">
        <f t="shared" si="1"/>
        <v>1290</v>
      </c>
      <c r="K40" s="5">
        <v>10</v>
      </c>
      <c r="L40" s="5">
        <f t="shared" si="6"/>
        <v>4300</v>
      </c>
      <c r="M40" s="5">
        <v>7.7</v>
      </c>
      <c r="N40" s="5">
        <f t="shared" si="2"/>
        <v>3311</v>
      </c>
      <c r="O40" s="5">
        <v>10</v>
      </c>
      <c r="P40" s="5">
        <f t="shared" si="3"/>
        <v>4300</v>
      </c>
      <c r="Q40" s="5">
        <v>8</v>
      </c>
      <c r="R40" s="5">
        <f t="shared" si="4"/>
        <v>3440</v>
      </c>
    </row>
    <row r="41" spans="1:18" ht="28.8" x14ac:dyDescent="0.3">
      <c r="A41" s="6" t="s">
        <v>39</v>
      </c>
      <c r="B41" s="7" t="s">
        <v>86</v>
      </c>
      <c r="C41" s="3">
        <v>5</v>
      </c>
      <c r="D41" s="4" t="s">
        <v>103</v>
      </c>
      <c r="E41" s="25">
        <v>6.6139999999999999</v>
      </c>
      <c r="F41" s="27">
        <f t="shared" si="5"/>
        <v>33.07</v>
      </c>
      <c r="G41" s="11">
        <v>2</v>
      </c>
      <c r="H41" s="15">
        <f t="shared" si="0"/>
        <v>10</v>
      </c>
      <c r="I41" s="5">
        <v>3</v>
      </c>
      <c r="J41" s="5">
        <f t="shared" si="1"/>
        <v>15</v>
      </c>
      <c r="K41" s="5">
        <v>30</v>
      </c>
      <c r="L41" s="5">
        <f t="shared" si="6"/>
        <v>150</v>
      </c>
      <c r="M41" s="5">
        <v>128.6</v>
      </c>
      <c r="N41" s="5">
        <f t="shared" si="2"/>
        <v>643</v>
      </c>
      <c r="O41" s="5">
        <v>5</v>
      </c>
      <c r="P41" s="5">
        <f t="shared" si="3"/>
        <v>25</v>
      </c>
      <c r="Q41" s="5">
        <v>20</v>
      </c>
      <c r="R41" s="5">
        <f t="shared" si="4"/>
        <v>100</v>
      </c>
    </row>
    <row r="42" spans="1:18" ht="28.8" x14ac:dyDescent="0.3">
      <c r="A42" s="6" t="s">
        <v>40</v>
      </c>
      <c r="B42" s="7" t="s">
        <v>87</v>
      </c>
      <c r="C42" s="3">
        <v>1950</v>
      </c>
      <c r="D42" s="4" t="s">
        <v>103</v>
      </c>
      <c r="E42" s="25">
        <v>3</v>
      </c>
      <c r="F42" s="27">
        <f t="shared" si="5"/>
        <v>5850</v>
      </c>
      <c r="G42" s="11">
        <v>2</v>
      </c>
      <c r="H42" s="15">
        <f t="shared" si="0"/>
        <v>3900</v>
      </c>
      <c r="I42" s="10">
        <v>2</v>
      </c>
      <c r="J42" s="10">
        <f t="shared" si="1"/>
        <v>3900</v>
      </c>
      <c r="K42" s="5">
        <v>3</v>
      </c>
      <c r="L42" s="5">
        <f t="shared" si="6"/>
        <v>5850</v>
      </c>
      <c r="M42" s="5">
        <v>4.01</v>
      </c>
      <c r="N42" s="5">
        <f t="shared" si="2"/>
        <v>7819.5</v>
      </c>
      <c r="O42" s="10">
        <v>2</v>
      </c>
      <c r="P42" s="10">
        <f t="shared" si="3"/>
        <v>3900</v>
      </c>
      <c r="Q42" s="5">
        <v>5</v>
      </c>
      <c r="R42" s="5">
        <f t="shared" si="4"/>
        <v>9750</v>
      </c>
    </row>
    <row r="43" spans="1:18" x14ac:dyDescent="0.3">
      <c r="A43" s="6" t="s">
        <v>41</v>
      </c>
      <c r="B43" s="7" t="s">
        <v>88</v>
      </c>
      <c r="C43" s="3">
        <v>160</v>
      </c>
      <c r="D43" s="4" t="s">
        <v>102</v>
      </c>
      <c r="E43" s="25">
        <v>64.334999999999994</v>
      </c>
      <c r="F43" s="27">
        <f t="shared" si="5"/>
        <v>10293.599999999999</v>
      </c>
      <c r="G43" s="11">
        <v>50</v>
      </c>
      <c r="H43" s="15">
        <f t="shared" si="0"/>
        <v>8000</v>
      </c>
      <c r="I43" s="5">
        <v>63</v>
      </c>
      <c r="J43" s="5">
        <f t="shared" si="1"/>
        <v>10080</v>
      </c>
      <c r="K43" s="5">
        <v>110</v>
      </c>
      <c r="L43" s="5">
        <f t="shared" si="6"/>
        <v>17600</v>
      </c>
      <c r="M43" s="5">
        <v>107.92</v>
      </c>
      <c r="N43" s="5">
        <f t="shared" si="2"/>
        <v>17267.2</v>
      </c>
      <c r="O43" s="5">
        <v>100</v>
      </c>
      <c r="P43" s="5">
        <f t="shared" si="3"/>
        <v>16000</v>
      </c>
      <c r="Q43" s="5">
        <v>65</v>
      </c>
      <c r="R43" s="5">
        <f t="shared" si="4"/>
        <v>10400</v>
      </c>
    </row>
    <row r="44" spans="1:18" x14ac:dyDescent="0.3">
      <c r="A44" s="6" t="s">
        <v>42</v>
      </c>
      <c r="B44" s="7" t="s">
        <v>89</v>
      </c>
      <c r="C44" s="3">
        <v>1</v>
      </c>
      <c r="D44" s="4" t="s">
        <v>101</v>
      </c>
      <c r="E44" s="25">
        <v>4000</v>
      </c>
      <c r="F44" s="27">
        <f t="shared" si="5"/>
        <v>4000</v>
      </c>
      <c r="G44" s="8">
        <v>5000</v>
      </c>
      <c r="H44" s="12">
        <f t="shared" si="0"/>
        <v>5000</v>
      </c>
      <c r="I44" s="5">
        <v>4032</v>
      </c>
      <c r="J44" s="5">
        <f t="shared" si="1"/>
        <v>4032</v>
      </c>
      <c r="K44" s="10">
        <v>2000</v>
      </c>
      <c r="L44" s="10">
        <f t="shared" si="6"/>
        <v>2000</v>
      </c>
      <c r="M44" s="5">
        <v>2750</v>
      </c>
      <c r="N44" s="5">
        <f t="shared" si="2"/>
        <v>2750</v>
      </c>
      <c r="O44" s="5">
        <v>5000</v>
      </c>
      <c r="P44" s="5">
        <f t="shared" si="3"/>
        <v>5000</v>
      </c>
      <c r="Q44" s="5">
        <v>7000</v>
      </c>
      <c r="R44" s="5">
        <f t="shared" si="4"/>
        <v>7000</v>
      </c>
    </row>
    <row r="45" spans="1:18" x14ac:dyDescent="0.3">
      <c r="A45" s="6" t="s">
        <v>43</v>
      </c>
      <c r="B45" s="7" t="s">
        <v>90</v>
      </c>
      <c r="C45" s="3">
        <v>144</v>
      </c>
      <c r="D45" s="4" t="s">
        <v>110</v>
      </c>
      <c r="E45" s="25">
        <v>47.718000000000004</v>
      </c>
      <c r="F45" s="27">
        <f t="shared" si="5"/>
        <v>6871.3920000000007</v>
      </c>
      <c r="G45" s="11">
        <v>20</v>
      </c>
      <c r="H45" s="15">
        <f t="shared" si="0"/>
        <v>2880</v>
      </c>
      <c r="I45" s="5">
        <v>53</v>
      </c>
      <c r="J45" s="5">
        <f t="shared" si="1"/>
        <v>7632</v>
      </c>
      <c r="K45" s="5">
        <v>40</v>
      </c>
      <c r="L45" s="5">
        <f t="shared" si="6"/>
        <v>5760</v>
      </c>
      <c r="M45" s="5">
        <v>100</v>
      </c>
      <c r="N45" s="5">
        <f t="shared" si="2"/>
        <v>14400</v>
      </c>
      <c r="O45" s="5">
        <v>65</v>
      </c>
      <c r="P45" s="5">
        <f t="shared" si="3"/>
        <v>9360</v>
      </c>
      <c r="Q45" s="5">
        <v>95</v>
      </c>
      <c r="R45" s="5">
        <f t="shared" si="4"/>
        <v>13680</v>
      </c>
    </row>
    <row r="46" spans="1:18" ht="28.8" x14ac:dyDescent="0.3">
      <c r="A46" s="6" t="s">
        <v>44</v>
      </c>
      <c r="B46" s="7" t="s">
        <v>91</v>
      </c>
      <c r="C46" s="3">
        <v>4000</v>
      </c>
      <c r="D46" s="4" t="s">
        <v>111</v>
      </c>
      <c r="E46" s="25">
        <v>1</v>
      </c>
      <c r="F46" s="27">
        <f t="shared" si="5"/>
        <v>4000</v>
      </c>
      <c r="G46" s="8">
        <v>1</v>
      </c>
      <c r="H46" s="12">
        <f t="shared" si="0"/>
        <v>4000</v>
      </c>
      <c r="I46" s="5">
        <v>1</v>
      </c>
      <c r="J46" s="5">
        <f t="shared" si="1"/>
        <v>4000</v>
      </c>
      <c r="K46" s="5">
        <v>1</v>
      </c>
      <c r="L46" s="5">
        <f t="shared" si="6"/>
        <v>4000</v>
      </c>
      <c r="M46" s="5">
        <v>1</v>
      </c>
      <c r="N46" s="5">
        <f t="shared" si="2"/>
        <v>4000</v>
      </c>
      <c r="O46" s="5">
        <v>1</v>
      </c>
      <c r="P46" s="5">
        <f t="shared" si="3"/>
        <v>4000</v>
      </c>
      <c r="Q46" s="5">
        <v>1</v>
      </c>
      <c r="R46" s="5">
        <f t="shared" si="4"/>
        <v>4000</v>
      </c>
    </row>
    <row r="47" spans="1:18" x14ac:dyDescent="0.3">
      <c r="A47" s="6" t="s">
        <v>45</v>
      </c>
      <c r="B47" s="7" t="s">
        <v>92</v>
      </c>
      <c r="C47" s="3">
        <v>1</v>
      </c>
      <c r="D47" s="4" t="s">
        <v>105</v>
      </c>
      <c r="E47" s="25">
        <v>1498.894</v>
      </c>
      <c r="F47" s="27">
        <f t="shared" si="5"/>
        <v>1498.894</v>
      </c>
      <c r="G47" s="8">
        <v>1500</v>
      </c>
      <c r="H47" s="12">
        <f t="shared" si="0"/>
        <v>1500</v>
      </c>
      <c r="I47" s="10">
        <v>531</v>
      </c>
      <c r="J47" s="10">
        <f t="shared" si="1"/>
        <v>531</v>
      </c>
      <c r="K47" s="5">
        <v>1000</v>
      </c>
      <c r="L47" s="5">
        <f t="shared" si="6"/>
        <v>1000</v>
      </c>
      <c r="M47" s="5">
        <v>825</v>
      </c>
      <c r="N47" s="5">
        <f t="shared" si="2"/>
        <v>825</v>
      </c>
      <c r="O47" s="5">
        <v>1500</v>
      </c>
      <c r="P47" s="5">
        <f t="shared" si="3"/>
        <v>1500</v>
      </c>
      <c r="Q47" s="5">
        <v>2000</v>
      </c>
      <c r="R47" s="5">
        <f t="shared" si="4"/>
        <v>2000</v>
      </c>
    </row>
    <row r="48" spans="1:18" x14ac:dyDescent="0.3">
      <c r="A48" s="6" t="s">
        <v>46</v>
      </c>
      <c r="B48" s="7" t="s">
        <v>93</v>
      </c>
      <c r="C48" s="3">
        <v>3</v>
      </c>
      <c r="D48" s="4" t="s">
        <v>106</v>
      </c>
      <c r="E48" s="25">
        <v>261.82499999999999</v>
      </c>
      <c r="F48" s="27">
        <f t="shared" si="5"/>
        <v>785.47499999999991</v>
      </c>
      <c r="G48" s="8">
        <v>500</v>
      </c>
      <c r="H48" s="12">
        <f t="shared" si="0"/>
        <v>1500</v>
      </c>
      <c r="I48" s="5">
        <v>197</v>
      </c>
      <c r="J48" s="5">
        <f t="shared" si="1"/>
        <v>591</v>
      </c>
      <c r="K48" s="5">
        <v>500</v>
      </c>
      <c r="L48" s="5">
        <f t="shared" si="6"/>
        <v>1500</v>
      </c>
      <c r="M48" s="5">
        <v>1071.67</v>
      </c>
      <c r="N48" s="5">
        <f t="shared" si="2"/>
        <v>3215.01</v>
      </c>
      <c r="O48" s="5">
        <v>300</v>
      </c>
      <c r="P48" s="5">
        <f t="shared" si="3"/>
        <v>900</v>
      </c>
      <c r="Q48" s="10">
        <v>175</v>
      </c>
      <c r="R48" s="10">
        <f t="shared" si="4"/>
        <v>525</v>
      </c>
    </row>
    <row r="49" spans="1:18" x14ac:dyDescent="0.3">
      <c r="A49" s="6" t="s">
        <v>47</v>
      </c>
      <c r="B49" s="7" t="s">
        <v>94</v>
      </c>
      <c r="C49" s="3">
        <v>2700</v>
      </c>
      <c r="D49" s="4" t="s">
        <v>107</v>
      </c>
      <c r="E49" s="25">
        <v>1.8879999999999999</v>
      </c>
      <c r="F49" s="27">
        <f t="shared" si="5"/>
        <v>5097.5999999999995</v>
      </c>
      <c r="G49" s="8">
        <v>1.5</v>
      </c>
      <c r="H49" s="12">
        <f t="shared" si="0"/>
        <v>4050</v>
      </c>
      <c r="I49" s="10">
        <v>1</v>
      </c>
      <c r="J49" s="10">
        <f t="shared" si="1"/>
        <v>2700</v>
      </c>
      <c r="K49" s="5">
        <v>3</v>
      </c>
      <c r="L49" s="5">
        <f t="shared" si="6"/>
        <v>8100</v>
      </c>
      <c r="M49" s="5">
        <v>1.36</v>
      </c>
      <c r="N49" s="5">
        <f t="shared" si="2"/>
        <v>3672.0000000000005</v>
      </c>
      <c r="O49" s="5">
        <v>2.5</v>
      </c>
      <c r="P49" s="5">
        <f t="shared" si="3"/>
        <v>6750</v>
      </c>
      <c r="Q49" s="5">
        <v>3</v>
      </c>
      <c r="R49" s="5">
        <f t="shared" si="4"/>
        <v>8100</v>
      </c>
    </row>
    <row r="50" spans="1:18" x14ac:dyDescent="0.3">
      <c r="A50" s="6" t="s">
        <v>48</v>
      </c>
      <c r="B50" s="7" t="s">
        <v>95</v>
      </c>
      <c r="C50" s="3">
        <v>1</v>
      </c>
      <c r="D50" s="4" t="s">
        <v>101</v>
      </c>
      <c r="E50" s="25">
        <v>10000</v>
      </c>
      <c r="F50" s="27">
        <f t="shared" si="5"/>
        <v>10000</v>
      </c>
      <c r="G50" s="8">
        <v>1750</v>
      </c>
      <c r="H50" s="12">
        <f t="shared" si="0"/>
        <v>1750</v>
      </c>
      <c r="I50" s="5">
        <v>2266</v>
      </c>
      <c r="J50" s="5">
        <f t="shared" si="1"/>
        <v>2266</v>
      </c>
      <c r="K50" s="5">
        <v>10000</v>
      </c>
      <c r="L50" s="5">
        <f t="shared" si="6"/>
        <v>10000</v>
      </c>
      <c r="M50" s="5">
        <v>3065</v>
      </c>
      <c r="N50" s="5">
        <f t="shared" si="2"/>
        <v>3065</v>
      </c>
      <c r="O50" s="5">
        <v>2500</v>
      </c>
      <c r="P50" s="5">
        <f t="shared" si="3"/>
        <v>2500</v>
      </c>
      <c r="Q50" s="10">
        <v>1000</v>
      </c>
      <c r="R50" s="10">
        <f t="shared" si="4"/>
        <v>1000</v>
      </c>
    </row>
    <row r="51" spans="1:18" ht="28.8" x14ac:dyDescent="0.3">
      <c r="A51" s="6" t="s">
        <v>49</v>
      </c>
      <c r="B51" s="7" t="s">
        <v>96</v>
      </c>
      <c r="C51" s="3">
        <v>66</v>
      </c>
      <c r="D51" s="4" t="s">
        <v>108</v>
      </c>
      <c r="E51" s="25">
        <v>31.477</v>
      </c>
      <c r="F51" s="27">
        <f t="shared" si="5"/>
        <v>2077.482</v>
      </c>
      <c r="G51" s="8">
        <v>30</v>
      </c>
      <c r="H51" s="12">
        <f t="shared" si="0"/>
        <v>1980</v>
      </c>
      <c r="I51" s="5">
        <v>44</v>
      </c>
      <c r="J51" s="5">
        <f t="shared" si="1"/>
        <v>2904</v>
      </c>
      <c r="K51" s="5">
        <v>25</v>
      </c>
      <c r="L51" s="5">
        <f t="shared" si="6"/>
        <v>1650</v>
      </c>
      <c r="M51" s="10">
        <v>22</v>
      </c>
      <c r="N51" s="10">
        <f t="shared" si="2"/>
        <v>1452</v>
      </c>
      <c r="O51" s="5">
        <v>25</v>
      </c>
      <c r="P51" s="5">
        <f t="shared" si="3"/>
        <v>1650</v>
      </c>
      <c r="Q51" s="5">
        <v>40</v>
      </c>
      <c r="R51" s="5">
        <f t="shared" si="4"/>
        <v>2640</v>
      </c>
    </row>
    <row r="52" spans="1:18" ht="28.8" x14ac:dyDescent="0.3">
      <c r="A52" s="6" t="s">
        <v>50</v>
      </c>
      <c r="B52" s="7" t="s">
        <v>97</v>
      </c>
      <c r="C52" s="3">
        <v>290</v>
      </c>
      <c r="D52" s="4" t="s">
        <v>107</v>
      </c>
      <c r="E52" s="25">
        <v>22.574999999999999</v>
      </c>
      <c r="F52" s="27">
        <f t="shared" si="5"/>
        <v>6546.75</v>
      </c>
      <c r="G52" s="8">
        <v>25</v>
      </c>
      <c r="H52" s="12">
        <f t="shared" si="0"/>
        <v>7250</v>
      </c>
      <c r="I52" s="5">
        <v>37</v>
      </c>
      <c r="J52" s="5">
        <f t="shared" si="1"/>
        <v>10730</v>
      </c>
      <c r="K52" s="5">
        <v>25</v>
      </c>
      <c r="L52" s="5">
        <f t="shared" si="6"/>
        <v>7250</v>
      </c>
      <c r="M52" s="10">
        <v>19.579999999999998</v>
      </c>
      <c r="N52" s="10">
        <f t="shared" si="2"/>
        <v>5678.2</v>
      </c>
      <c r="O52" s="5">
        <v>22</v>
      </c>
      <c r="P52" s="5">
        <f t="shared" si="3"/>
        <v>6380</v>
      </c>
      <c r="Q52" s="5">
        <v>25</v>
      </c>
      <c r="R52" s="5">
        <f t="shared" si="4"/>
        <v>7250</v>
      </c>
    </row>
    <row r="53" spans="1:18" ht="28.8" x14ac:dyDescent="0.3">
      <c r="A53" s="6" t="s">
        <v>51</v>
      </c>
      <c r="B53" s="7" t="s">
        <v>98</v>
      </c>
      <c r="C53" s="3">
        <v>30</v>
      </c>
      <c r="D53" s="4" t="s">
        <v>106</v>
      </c>
      <c r="E53" s="25">
        <v>21.439</v>
      </c>
      <c r="F53" s="27">
        <f t="shared" si="5"/>
        <v>643.16999999999996</v>
      </c>
      <c r="G53" s="8">
        <v>25</v>
      </c>
      <c r="H53" s="12">
        <f t="shared" si="0"/>
        <v>750</v>
      </c>
      <c r="I53" s="10">
        <v>16</v>
      </c>
      <c r="J53" s="10">
        <f t="shared" si="1"/>
        <v>480</v>
      </c>
      <c r="K53" s="5">
        <v>20</v>
      </c>
      <c r="L53" s="5">
        <f t="shared" si="6"/>
        <v>600</v>
      </c>
      <c r="M53" s="5">
        <v>17.600000000000001</v>
      </c>
      <c r="N53" s="5">
        <f t="shared" si="2"/>
        <v>528</v>
      </c>
      <c r="O53" s="5">
        <v>25</v>
      </c>
      <c r="P53" s="5">
        <f t="shared" si="3"/>
        <v>750</v>
      </c>
      <c r="Q53" s="5">
        <v>35</v>
      </c>
      <c r="R53" s="5">
        <f t="shared" si="4"/>
        <v>1050</v>
      </c>
    </row>
    <row r="54" spans="1:18" ht="28.8" x14ac:dyDescent="0.3">
      <c r="A54" s="6" t="s">
        <v>52</v>
      </c>
      <c r="B54" s="7" t="s">
        <v>99</v>
      </c>
      <c r="C54" s="3">
        <v>2</v>
      </c>
      <c r="D54" s="4" t="s">
        <v>106</v>
      </c>
      <c r="E54" s="25">
        <v>500</v>
      </c>
      <c r="F54" s="27">
        <f t="shared" si="5"/>
        <v>1000</v>
      </c>
      <c r="G54" s="8">
        <v>250</v>
      </c>
      <c r="H54" s="13">
        <f t="shared" si="0"/>
        <v>500</v>
      </c>
      <c r="I54" s="10">
        <v>79</v>
      </c>
      <c r="J54" s="10">
        <f t="shared" si="1"/>
        <v>158</v>
      </c>
      <c r="K54" s="5">
        <v>500</v>
      </c>
      <c r="L54" s="5">
        <f t="shared" si="6"/>
        <v>1000</v>
      </c>
      <c r="M54" s="5">
        <v>1100</v>
      </c>
      <c r="N54" s="5">
        <f t="shared" si="2"/>
        <v>2200</v>
      </c>
      <c r="O54" s="5">
        <v>250</v>
      </c>
      <c r="P54" s="5">
        <f t="shared" si="3"/>
        <v>500</v>
      </c>
      <c r="Q54" s="5">
        <v>500</v>
      </c>
      <c r="R54" s="5">
        <f t="shared" si="4"/>
        <v>1000</v>
      </c>
    </row>
    <row r="55" spans="1:18" x14ac:dyDescent="0.3">
      <c r="A55" s="6" t="s">
        <v>53</v>
      </c>
      <c r="B55" s="7" t="s">
        <v>100</v>
      </c>
      <c r="C55" s="3">
        <v>18</v>
      </c>
      <c r="D55" s="4" t="s">
        <v>106</v>
      </c>
      <c r="E55" s="25">
        <v>48.210999999999999</v>
      </c>
      <c r="F55" s="27">
        <f t="shared" si="5"/>
        <v>867.798</v>
      </c>
      <c r="G55" s="8">
        <v>50</v>
      </c>
      <c r="H55" s="13">
        <f t="shared" si="0"/>
        <v>900</v>
      </c>
      <c r="I55" s="10">
        <v>31</v>
      </c>
      <c r="J55" s="10">
        <f t="shared" si="1"/>
        <v>558</v>
      </c>
      <c r="K55" s="5">
        <v>55</v>
      </c>
      <c r="L55" s="5">
        <f t="shared" si="6"/>
        <v>990</v>
      </c>
      <c r="M55" s="5">
        <v>37.4</v>
      </c>
      <c r="N55" s="5">
        <f t="shared" si="2"/>
        <v>673.19999999999993</v>
      </c>
      <c r="O55" s="5">
        <v>50</v>
      </c>
      <c r="P55" s="5">
        <f t="shared" si="3"/>
        <v>900</v>
      </c>
      <c r="Q55" s="5">
        <v>35</v>
      </c>
      <c r="R55" s="5">
        <f t="shared" si="4"/>
        <v>630</v>
      </c>
    </row>
    <row r="56" spans="1:18" x14ac:dyDescent="0.3">
      <c r="E56" s="9"/>
    </row>
    <row r="59" spans="1:18" x14ac:dyDescent="0.3">
      <c r="F59" s="9">
        <f>SUM(F9:F55)</f>
        <v>725233.70749999979</v>
      </c>
      <c r="G59" s="9"/>
      <c r="H59" s="16">
        <f>SUM(H9:H55)</f>
        <v>556120</v>
      </c>
      <c r="I59" s="9"/>
      <c r="J59" s="9">
        <f>SUM(J9:J55)</f>
        <v>604170</v>
      </c>
      <c r="K59" s="9"/>
      <c r="L59" s="9">
        <f>SUM(L9:L55)</f>
        <v>825630</v>
      </c>
      <c r="M59" s="9"/>
      <c r="N59" s="9">
        <f>SUM(N9:N55)</f>
        <v>849564.10999999987</v>
      </c>
      <c r="O59" s="9"/>
      <c r="P59" s="9">
        <f>SUM(P9:P55)</f>
        <v>899485</v>
      </c>
      <c r="Q59" s="9"/>
      <c r="R59" s="9">
        <f>SUM(R9:R55)</f>
        <v>904085</v>
      </c>
    </row>
  </sheetData>
  <mergeCells count="26">
    <mergeCell ref="O4:P4"/>
    <mergeCell ref="G4:H4"/>
    <mergeCell ref="Q4:R4"/>
    <mergeCell ref="A3:B3"/>
    <mergeCell ref="E4:F4"/>
    <mergeCell ref="K4:L4"/>
    <mergeCell ref="M4:N4"/>
    <mergeCell ref="I4:J4"/>
    <mergeCell ref="F5:F8"/>
    <mergeCell ref="K5:K8"/>
    <mergeCell ref="L5:L8"/>
    <mergeCell ref="I5:I8"/>
    <mergeCell ref="J5:J8"/>
    <mergeCell ref="A5:A8"/>
    <mergeCell ref="B5:B8"/>
    <mergeCell ref="C5:C8"/>
    <mergeCell ref="D5:D8"/>
    <mergeCell ref="E5:E8"/>
    <mergeCell ref="R5:R8"/>
    <mergeCell ref="N5:N8"/>
    <mergeCell ref="O5:O8"/>
    <mergeCell ref="P5:P8"/>
    <mergeCell ref="G5:G8"/>
    <mergeCell ref="H5:H8"/>
    <mergeCell ref="Q5:Q8"/>
    <mergeCell ref="M5:M8"/>
  </mergeCells>
  <pageMargins left="0.7" right="0.7" top="0.75" bottom="0.75" header="0.3" footer="0.3"/>
  <pageSetup orientation="portrait" r:id="rId1"/>
  <ignoredErrors>
    <ignoredError sqref="A9:A5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750ABFCD1B134892AD8B5AB44FA117" ma:contentTypeVersion="3" ma:contentTypeDescription="Create a new document." ma:contentTypeScope="" ma:versionID="cb2cbfb62163768fac6fe23a62c9ca06">
  <xsd:schema xmlns:xsd="http://www.w3.org/2001/XMLSchema" xmlns:xs="http://www.w3.org/2001/XMLSchema" xmlns:p="http://schemas.microsoft.com/office/2006/metadata/properties" xmlns:ns2="2a208fe3-8287-4a8b-b629-d45392ca0f10" xmlns:ns3="http://schemas.microsoft.com/sharepoint/v4" xmlns:ns4="22ec0dd7-095b-41f2-b8b8-a624496b8c6b" targetNamespace="http://schemas.microsoft.com/office/2006/metadata/properties" ma:root="true" ma:fieldsID="cedf322cf42c47c71e9b7a94761ee390" ns2:_="" ns3:_="" ns4:_="">
    <xsd:import namespace="2a208fe3-8287-4a8b-b629-d45392ca0f10"/>
    <xsd:import namespace="http://schemas.microsoft.com/sharepoint/v4"/>
    <xsd:import namespace="22ec0dd7-095b-41f2-b8b8-a624496b8c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IconOverlay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08fe3-8287-4a8b-b629-d45392ca0f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c0dd7-095b-41f2-b8b8-a624496b8c6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dlc_DocId xmlns="22ec0dd7-095b-41f2-b8b8-a624496b8c6b">E23TXWV46JPD-21268792-590</_dlc_DocId>
    <_dlc_DocIdUrl xmlns="22ec0dd7-095b-41f2-b8b8-a624496b8c6b">
      <Url>https://outside.vermont.gov/agency/VTRANS/external/MAB-LP/_layouts/15/DocIdRedir.aspx?ID=E23TXWV46JPD-21268792-590</Url>
      <Description>E23TXWV46JPD-21268792-590</Description>
    </_dlc_DocIdUrl>
  </documentManagement>
</p:properties>
</file>

<file path=customXml/itemProps1.xml><?xml version="1.0" encoding="utf-8"?>
<ds:datastoreItem xmlns:ds="http://schemas.openxmlformats.org/officeDocument/2006/customXml" ds:itemID="{D4564C6D-28AA-498A-BBEA-0651E97C11DD}"/>
</file>

<file path=customXml/itemProps2.xml><?xml version="1.0" encoding="utf-8"?>
<ds:datastoreItem xmlns:ds="http://schemas.openxmlformats.org/officeDocument/2006/customXml" ds:itemID="{B1E1B29D-FE95-4DE4-B20D-134AF905205B}"/>
</file>

<file path=customXml/itemProps3.xml><?xml version="1.0" encoding="utf-8"?>
<ds:datastoreItem xmlns:ds="http://schemas.openxmlformats.org/officeDocument/2006/customXml" ds:itemID="{3E7395BE-82FE-478D-967F-5C4E797857A4}"/>
</file>

<file path=customXml/itemProps4.xml><?xml version="1.0" encoding="utf-8"?>
<ds:datastoreItem xmlns:ds="http://schemas.openxmlformats.org/officeDocument/2006/customXml" ds:itemID="{1DF644E3-5774-4D1A-8A83-CAC45E7D27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Maurah Gorney</dc:creator>
  <cp:lastModifiedBy>Lemieux, Jon</cp:lastModifiedBy>
  <dcterms:created xsi:type="dcterms:W3CDTF">2015-06-05T18:17:20Z</dcterms:created>
  <dcterms:modified xsi:type="dcterms:W3CDTF">2026-04-14T16:15:53Z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0x01010076750ABFCD1B134892AD8B5AB44FA117</vt:lpwstr>
  </property>
  <property fmtid="{D5CDD505-2E9C-101B-9397-08002B2CF9AE}" pid="37" name="_dlc_DocIdItemGuid">
    <vt:lpwstr>395a0fbf-8928-4d9c-b470-43296654174d</vt:lpwstr>
  </property>
</Properties>
</file>